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ri\Dropbox\04_TAOTLUSVOORUD\01_AH\AH20\Kodulehe materjalid\"/>
    </mc:Choice>
  </mc:AlternateContent>
  <xr:revisionPtr revIDLastSave="0" documentId="13_ncr:1_{6EF29BD3-90D9-4D97-9A8D-B77231B7A362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Projekti eelarve " sheetId="1" r:id="rId1"/>
  </sheets>
  <definedNames>
    <definedName name="_xlnm.Print_Area" localSheetId="0">'Projekti eelarve '!$A$1:$I$48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H35" i="1"/>
  <c r="H36" i="1"/>
  <c r="H34" i="1"/>
  <c r="H33" i="1"/>
  <c r="H32" i="1"/>
  <c r="H31" i="1"/>
  <c r="H30" i="1"/>
  <c r="E36" i="1"/>
  <c r="E35" i="1"/>
  <c r="E34" i="1"/>
  <c r="E33" i="1"/>
  <c r="E32" i="1"/>
  <c r="E31" i="1"/>
  <c r="E30" i="1"/>
  <c r="H28" i="1"/>
  <c r="H27" i="1"/>
  <c r="H26" i="1"/>
  <c r="H25" i="1"/>
  <c r="H24" i="1"/>
  <c r="H23" i="1"/>
  <c r="H22" i="1"/>
  <c r="H21" i="1"/>
  <c r="H20" i="1"/>
  <c r="H19" i="1"/>
  <c r="E28" i="1"/>
  <c r="E27" i="1"/>
  <c r="E26" i="1"/>
  <c r="E25" i="1"/>
  <c r="E24" i="1"/>
  <c r="E23" i="1"/>
  <c r="E22" i="1"/>
  <c r="E21" i="1"/>
  <c r="E20" i="1"/>
  <c r="E19" i="1"/>
  <c r="H17" i="1"/>
  <c r="H16" i="1"/>
  <c r="H15" i="1"/>
  <c r="H14" i="1"/>
  <c r="H13" i="1"/>
  <c r="H12" i="1"/>
  <c r="H11" i="1"/>
  <c r="H10" i="1"/>
  <c r="E17" i="1"/>
  <c r="E9" i="1" s="1"/>
  <c r="E16" i="1"/>
  <c r="E15" i="1"/>
  <c r="E14" i="1"/>
  <c r="E13" i="1"/>
  <c r="E12" i="1"/>
  <c r="E11" i="1"/>
  <c r="E10" i="1"/>
  <c r="G40" i="1"/>
  <c r="H38" i="1"/>
  <c r="E38" i="1"/>
  <c r="G29" i="1"/>
  <c r="F29" i="1"/>
  <c r="E29" i="1"/>
  <c r="G18" i="1"/>
  <c r="F18" i="1"/>
  <c r="E18" i="1"/>
  <c r="H9" i="1"/>
  <c r="G9" i="1"/>
  <c r="F9" i="1"/>
  <c r="H29" i="1" l="1"/>
  <c r="H18" i="1"/>
  <c r="I2" i="1"/>
  <c r="J34" i="1" l="1"/>
  <c r="J35" i="1"/>
  <c r="F16" i="1"/>
  <c r="G16" i="1"/>
  <c r="G41" i="1" s="1"/>
  <c r="J10" i="1"/>
  <c r="I18" i="1"/>
  <c r="I3" i="1"/>
  <c r="I29" i="1"/>
  <c r="J28" i="1"/>
  <c r="J26" i="1"/>
  <c r="J22" i="1"/>
  <c r="J21" i="1"/>
  <c r="J20" i="1"/>
  <c r="J19" i="1"/>
  <c r="G17" i="1"/>
  <c r="F17" i="1"/>
  <c r="J15" i="1"/>
  <c r="J14" i="1"/>
  <c r="J12" i="1"/>
  <c r="I9" i="1"/>
  <c r="J38" i="1" l="1"/>
  <c r="J23" i="1"/>
  <c r="J11" i="1"/>
  <c r="J24" i="1"/>
  <c r="J13" i="1"/>
  <c r="J27" i="1"/>
  <c r="J25" i="1"/>
  <c r="J16" i="1"/>
  <c r="J36" i="1"/>
  <c r="F40" i="1"/>
  <c r="F39" i="1" s="1"/>
  <c r="J31" i="1"/>
  <c r="J33" i="1"/>
  <c r="J32" i="1"/>
  <c r="J30" i="1"/>
  <c r="J17" i="1" l="1"/>
  <c r="H40" i="1"/>
  <c r="F48" i="1"/>
  <c r="E48" i="1"/>
  <c r="F37" i="1"/>
  <c r="G37" i="1"/>
  <c r="F46" i="1" s="1"/>
  <c r="J29" i="1"/>
  <c r="F47" i="1"/>
  <c r="E47" i="1"/>
  <c r="F42" i="1" l="1"/>
  <c r="G42" i="1"/>
  <c r="H42" i="1"/>
  <c r="J40" i="1"/>
  <c r="E44" i="1"/>
  <c r="F44" i="1"/>
  <c r="J9" i="1"/>
  <c r="E46" i="1"/>
  <c r="F45" i="1" l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family val="2"/>
          </rPr>
          <t>tingimuste punkt 3.7:
Ehitus- ja remonditööde, põhivara ning üle 200-euro maksvate soetuste, mille kasutusaeg on üle ühe aasta, puhul peab taotleja omafinantseering moodustama vähemalt 30% iga sellise kulu maksumusest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<sst xmlns="http://schemas.openxmlformats.org/spreadsheetml/2006/main" count="59" uniqueCount="47">
  <si>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</si>
  <si>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</si>
  <si>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</si>
  <si>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</si>
  <si>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</si>
  <si>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</si>
  <si>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</si>
  <si>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</si>
  <si>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</si>
  <si>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</si>
  <si>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</si>
  <si>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</si>
  <si>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</si>
  <si>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</si>
  <si>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</si>
  <si>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</si>
  <si>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</si>
  <si>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</si>
  <si>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</si>
  <si>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</si>
  <si>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</si>
  <si>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</si>
  <si>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</si>
  <si>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</si>
  <si>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</si>
  <si>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</si>
  <si>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</si>
  <si>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</si>
  <si>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</si>
  <si>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</si>
  <si>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</si>
  <si>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</si>
  <si>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t>NB! Rahalise omafinantseeringu minimaalne nõue on 30% kulude maksumusest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</si>
  <si>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</si>
  <si>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2. Projekti tegevustega otseselt seotud kulud kokku</t>
  </si>
  <si>
    <t>Kas KÜSKi toetus on kuni 95% projekti eelarvest?</t>
  </si>
  <si>
    <t>Rahaline omafinant-seering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</si>
  <si>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</si>
  <si>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</si>
  <si>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s.h. omafinantseering kulugruppides 1-2 kokku</t>
  </si>
  <si>
    <t xml:space="preserve">Eelarve seletuskiri </t>
  </si>
  <si>
    <t>Kas on täidetud kulugrupi 3 rahalise omafin.min. nõue 30%?</t>
  </si>
  <si>
    <t>Taotlusvooru toetuse maht tegevuskava korral on kuni 20 000 eurot.</t>
  </si>
  <si>
    <t>Kas projekti eelarves on KÜSKi toetus kuni 20 000,00 €?</t>
  </si>
  <si>
    <t>LISA 1.  EELARVE  AH20. TEGEVUSKAVA</t>
  </si>
  <si>
    <t>4. Üld- ja arenduskulusid põhjendama ei pea, küll aga tuleb need summaarselt projekti eelarves ära märkida</t>
  </si>
  <si>
    <t xml:space="preserve">Esitage kulude kohta põhjendus. Millele tuginedes olete just sellised summad arvestanud? Kontrollige üle, et eelarve vastaks projekti taotluses esitatud tegevuskavale.  Kui on teada tööde-teenuste pakkuja, tooge ta ka nimeliselt kindlasti välja.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</si>
</sst>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0.0%"/>
    <numFmt numFmtId="167" formatCode="dd\.mm\.yyyy;@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sz val="14"/>
      <name val="Arial"/>
      <family val="2"/>
      <charset val="186"/>
    </font>
    <font>
      <b/>
      <i/>
      <u/>
      <sz val="9"/>
      <name val="Arial"/>
      <family val="2"/>
      <charset val="186"/>
    </font>
    <font>
      <sz val="9"/>
      <color indexed="81"/>
      <name val="Tahoma"/>
      <family val="2"/>
    </font>
    <font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Fill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Fill="1" applyAlignment="1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1" fillId="0" borderId="1" xfId="1" applyFont="1" applyBorder="1" applyAlignment="1" applyProtection="1">
      <alignment horizontal="center" shrinkToFit="1"/>
      <protection locked="0"/>
    </xf>
    <xf numFmtId="164" fontId="1" fillId="0" borderId="1" xfId="1" applyNumberFormat="1" applyBorder="1" applyAlignment="1" applyProtection="1">
      <alignment horizontal="center" shrinkToFit="1"/>
      <protection locked="0"/>
    </xf>
    <xf numFmtId="165" fontId="1" fillId="0" borderId="1" xfId="1" applyNumberFormat="1" applyBorder="1" applyAlignment="1" applyProtection="1">
      <alignment horizontal="center" shrinkToFit="1"/>
      <protection locked="0"/>
    </xf>
    <xf numFmtId="0" fontId="11" fillId="0" borderId="1" xfId="1" applyFont="1" applyBorder="1" applyAlignment="1">
      <alignment horizontal="center" shrinkToFit="1"/>
    </xf>
    <xf numFmtId="164" fontId="1" fillId="0" borderId="1" xfId="1" applyNumberFormat="1" applyBorder="1" applyAlignment="1">
      <alignment horizontal="center" shrinkToFit="1"/>
    </xf>
    <xf numFmtId="165" fontId="1" fillId="0" borderId="1" xfId="1" applyNumberFormat="1" applyBorder="1" applyAlignment="1" applyProtection="1">
      <alignment horizontal="center" shrinkToFit="1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17" fillId="0" borderId="0" xfId="1" applyFont="1" applyFill="1" applyAlignment="1" applyProtection="1">
      <alignment shrinkToFit="1"/>
      <protection hidden="1"/>
    </xf>
    <xf numFmtId="0" fontId="15" fillId="0" borderId="0" xfId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Alignment="1"/>
    <xf numFmtId="0" fontId="19" fillId="0" borderId="0" xfId="1" applyFont="1" applyAlignment="1" applyProtection="1">
      <alignment vertical="center"/>
      <protection hidden="1"/>
    </xf>
    <xf numFmtId="0" fontId="20" fillId="0" borderId="0" xfId="1" applyFont="1" applyAlignment="1">
      <alignment vertical="center"/>
    </xf>
    <xf numFmtId="0" fontId="19" fillId="0" borderId="0" xfId="1" applyFont="1" applyAlignment="1" applyProtection="1">
      <alignment horizontal="left" vertical="center" indent="1"/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24" fillId="0" borderId="0" xfId="1" applyFont="1" applyProtection="1">
      <protection hidden="1"/>
    </xf>
    <xf numFmtId="0" fontId="24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1" fillId="0" borderId="0" xfId="1" applyFont="1" applyAlignment="1">
      <alignment vertical="center"/>
    </xf>
    <xf numFmtId="165" fontId="1" fillId="0" borderId="1" xfId="1" applyNumberFormat="1" applyFill="1" applyBorder="1" applyAlignment="1" applyProtection="1">
      <alignment horizontal="center" shrinkToFit="1"/>
      <protection locked="0"/>
    </xf>
    <xf numFmtId="0" fontId="29" fillId="0" borderId="0" xfId="1" applyFont="1" applyFill="1" applyBorder="1" applyAlignment="1" applyProtection="1">
      <alignment vertical="top" wrapText="1"/>
      <protection locked="0"/>
    </xf>
    <xf numFmtId="165" fontId="1" fillId="2" borderId="1" xfId="1" applyNumberFormat="1" applyFill="1" applyBorder="1" applyAlignment="1">
      <alignment horizontal="center" shrinkToFit="1"/>
    </xf>
    <xf numFmtId="0" fontId="5" fillId="2" borderId="1" xfId="1" applyFont="1" applyFill="1" applyBorder="1" applyAlignment="1">
      <alignment horizontal="right" indent="3"/>
    </xf>
    <xf numFmtId="0" fontId="2" fillId="2" borderId="1" xfId="1" applyFont="1" applyFill="1" applyBorder="1" applyAlignment="1">
      <alignment horizontal="left" indent="3"/>
    </xf>
    <xf numFmtId="167" fontId="2" fillId="2" borderId="1" xfId="1" applyNumberFormat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shrinkToFit="1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10" fillId="2" borderId="1" xfId="1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vertical="center" shrinkToFit="1"/>
    </xf>
    <xf numFmtId="0" fontId="11" fillId="0" borderId="1" xfId="1" applyFont="1" applyBorder="1" applyAlignment="1" applyProtection="1">
      <alignment shrinkToFit="1"/>
      <protection locked="0"/>
    </xf>
    <xf numFmtId="0" fontId="11" fillId="0" borderId="1" xfId="1" applyFont="1" applyBorder="1" applyAlignment="1">
      <alignment shrinkToFit="1"/>
    </xf>
    <xf numFmtId="165" fontId="1" fillId="0" borderId="1" xfId="1" applyNumberFormat="1" applyBorder="1" applyAlignment="1">
      <alignment horizontal="center" shrinkToFit="1"/>
    </xf>
    <xf numFmtId="165" fontId="8" fillId="3" borderId="1" xfId="1" applyNumberFormat="1" applyFont="1" applyFill="1" applyBorder="1" applyAlignment="1">
      <alignment horizontal="left" vertical="center" wrapText="1" shrinkToFit="1"/>
    </xf>
    <xf numFmtId="0" fontId="11" fillId="0" borderId="1" xfId="1" applyFont="1" applyBorder="1" applyAlignment="1" applyProtection="1">
      <alignment vertical="center" shrinkToFit="1"/>
      <protection locked="0"/>
    </xf>
    <xf numFmtId="165" fontId="8" fillId="3" borderId="1" xfId="1" applyNumberFormat="1" applyFont="1" applyFill="1" applyBorder="1" applyAlignment="1">
      <alignment vertical="center" shrinkToFit="1"/>
    </xf>
    <xf numFmtId="9" fontId="33" fillId="3" borderId="1" xfId="2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66" fontId="18" fillId="3" borderId="1" xfId="2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165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65" fontId="20" fillId="2" borderId="1" xfId="1" applyNumberFormat="1" applyFont="1" applyFill="1" applyBorder="1" applyAlignment="1">
      <alignment horizontal="center" vertical="center" shrinkToFit="1"/>
    </xf>
    <xf numFmtId="10" fontId="33" fillId="0" borderId="1" xfId="2" applyNumberFormat="1" applyFont="1" applyBorder="1" applyAlignment="1">
      <alignment horizontal="center" vertical="center" shrinkToFit="1"/>
    </xf>
    <xf numFmtId="165" fontId="20" fillId="0" borderId="1" xfId="1" applyNumberFormat="1" applyFont="1" applyBorder="1" applyAlignment="1">
      <alignment horizontal="center" vertical="center" shrinkToFit="1"/>
    </xf>
    <xf numFmtId="165" fontId="14" fillId="2" borderId="1" xfId="1" applyNumberFormat="1" applyFont="1" applyFill="1" applyBorder="1" applyAlignment="1">
      <alignment horizontal="center" vertical="center" shrinkToFit="1"/>
    </xf>
    <xf numFmtId="165" fontId="7" fillId="2" borderId="1" xfId="1" applyNumberFormat="1" applyFont="1" applyFill="1" applyBorder="1" applyAlignment="1">
      <alignment horizontal="center" vertical="center" shrinkToFit="1"/>
    </xf>
    <xf numFmtId="164" fontId="21" fillId="0" borderId="1" xfId="1" applyNumberFormat="1" applyFont="1" applyFill="1" applyBorder="1" applyAlignment="1">
      <alignment horizontal="center" vertical="center" shrinkToFit="1"/>
    </xf>
    <xf numFmtId="165" fontId="20" fillId="0" borderId="1" xfId="1" applyNumberFormat="1" applyFont="1" applyFill="1" applyBorder="1" applyAlignment="1">
      <alignment horizontal="center" vertical="center" shrinkToFit="1"/>
    </xf>
    <xf numFmtId="9" fontId="34" fillId="0" borderId="1" xfId="2" applyFont="1" applyFill="1" applyBorder="1" applyAlignment="1">
      <alignment horizontal="center" vertical="center" shrinkToFit="1"/>
    </xf>
    <xf numFmtId="10" fontId="22" fillId="0" borderId="1" xfId="2" applyNumberFormat="1" applyFont="1" applyFill="1" applyBorder="1" applyAlignment="1">
      <alignment horizontal="center" vertical="center" shrinkToFit="1"/>
    </xf>
    <xf numFmtId="0" fontId="35" fillId="0" borderId="0" xfId="1" applyFont="1" applyFill="1" applyAlignment="1" applyProtection="1">
      <alignment shrinkToFit="1"/>
      <protection hidden="1"/>
    </xf>
    <xf numFmtId="0" fontId="7" fillId="2" borderId="1" xfId="1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/>
    </xf>
    <xf numFmtId="0" fontId="22" fillId="0" borderId="1" xfId="1" applyFont="1" applyFill="1" applyBorder="1" applyAlignment="1">
      <alignment horizontal="right" vertical="center" indent="1"/>
    </xf>
    <xf numFmtId="0" fontId="4" fillId="0" borderId="0" xfId="1" applyFont="1" applyAlignment="1">
      <alignment horizontal="left" indent="1" shrinkToFit="1"/>
    </xf>
    <xf numFmtId="0" fontId="26" fillId="0" borderId="0" xfId="1" applyFont="1" applyAlignment="1">
      <alignment horizontal="left" indent="1" shrinkToFit="1"/>
    </xf>
    <xf numFmtId="0" fontId="6" fillId="0" borderId="1" xfId="1" applyFont="1" applyFill="1" applyBorder="1" applyAlignment="1" applyProtection="1">
      <alignment horizontal="left" indent="1"/>
      <protection locked="0"/>
    </xf>
    <xf numFmtId="0" fontId="6" fillId="0" borderId="1" xfId="1" applyFont="1" applyFill="1" applyBorder="1" applyAlignment="1" applyProtection="1">
      <alignment horizontal="left" indent="1" shrinkToFit="1"/>
      <protection locked="0"/>
    </xf>
    <xf numFmtId="0" fontId="10" fillId="2" borderId="1" xfId="1" applyFont="1" applyFill="1" applyBorder="1" applyAlignment="1">
      <alignment horizontal="left" vertical="center" wrapText="1" indent="1"/>
    </xf>
    <xf numFmtId="0" fontId="18" fillId="0" borderId="1" xfId="1" applyFont="1" applyBorder="1" applyAlignment="1">
      <alignment horizontal="right" vertical="center" wrapText="1" indent="1"/>
    </xf>
    <xf numFmtId="1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Alignment="1" applyProtection="1">
      <alignment horizontal="center"/>
      <protection locked="0"/>
    </xf>
    <xf numFmtId="0" fontId="24" fillId="0" borderId="0" xfId="1" applyFont="1" applyFill="1" applyAlignment="1" applyProtection="1">
      <alignment horizontal="left" shrinkToFit="1"/>
      <protection hidden="1"/>
    </xf>
    <xf numFmtId="0" fontId="30" fillId="0" borderId="0" xfId="0" applyFont="1" applyAlignment="1">
      <alignment horizontal="left" shrinkToFit="1"/>
    </xf>
    <xf numFmtId="0" fontId="24" fillId="0" borderId="0" xfId="1" applyFont="1" applyFill="1" applyBorder="1" applyAlignment="1" applyProtection="1">
      <alignment horizontal="left" shrinkToFit="1"/>
      <protection hidden="1"/>
    </xf>
    <xf numFmtId="0" fontId="7" fillId="2" borderId="1" xfId="1" applyFont="1" applyFill="1" applyBorder="1" applyAlignment="1">
      <alignment horizontal="left" vertical="center" indent="2"/>
    </xf>
    <xf numFmtId="0" fontId="1" fillId="0" borderId="1" xfId="1" applyBorder="1" applyAlignment="1">
      <alignment horizontal="left" indent="2"/>
    </xf>
    <xf numFmtId="0" fontId="8" fillId="2" borderId="1" xfId="1" applyFont="1" applyFill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indent="1"/>
    </xf>
    <xf numFmtId="0" fontId="7" fillId="2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13" fillId="2" borderId="1" xfId="1" applyFont="1" applyFill="1" applyBorder="1" applyAlignment="1">
      <alignment horizontal="left" vertical="center" indent="1"/>
    </xf>
    <xf numFmtId="0" fontId="16" fillId="0" borderId="0" xfId="1" applyFont="1" applyAlignment="1" applyProtection="1">
      <alignment horizontal="left" vertical="center" shrinkToFit="1"/>
      <protection hidden="1"/>
    </xf>
    <xf numFmtId="0" fontId="6" fillId="2" borderId="1" xfId="1" applyFont="1" applyFill="1" applyBorder="1" applyAlignment="1">
      <alignment horizontal="center"/>
    </xf>
    <xf numFmtId="0" fontId="23" fillId="0" borderId="0" xfId="1" applyFont="1" applyAlignment="1" applyProtection="1">
      <protection hidden="1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Alignment="1" applyProtection="1">
      <alignment horizontal="left" indent="1" shrinkToFit="1"/>
      <protection hidden="1"/>
    </xf>
    <xf numFmtId="0" fontId="31" fillId="0" borderId="0" xfId="1" applyFont="1" applyFill="1" applyAlignment="1" applyProtection="1">
      <alignment horizontal="left"/>
      <protection hidden="1"/>
    </xf>
    <xf numFmtId="0" fontId="20" fillId="0" borderId="0" xfId="1" applyFont="1" applyFill="1" applyAlignment="1" applyProtection="1">
      <alignment horizontal="left" vertical="center" wrapText="1" indent="1" shrinkToFit="1"/>
      <protection hidden="1"/>
    </xf>
    <xf numFmtId="0" fontId="20" fillId="0" borderId="0" xfId="1" applyFont="1" applyFill="1" applyAlignment="1" applyProtection="1">
      <alignment horizontal="left" wrapText="1" indent="1" shrinkToFit="1"/>
      <protection hidden="1"/>
    </xf>
    <xf numFmtId="0" fontId="32" fillId="0" borderId="1" xfId="1" applyFont="1" applyBorder="1" applyAlignment="1" applyProtection="1">
      <alignment horizontal="left" vertical="top" wrapText="1" shrinkToFit="1"/>
      <protection locked="0"/>
    </xf>
    <xf numFmtId="0" fontId="1" fillId="0" borderId="1" xfId="1" applyBorder="1" applyAlignment="1" applyProtection="1">
      <alignment vertical="top" wrapText="1" shrinkToFit="1"/>
      <protection locked="0"/>
    </xf>
    <xf numFmtId="0" fontId="32" fillId="0" borderId="1" xfId="1" applyFont="1" applyBorder="1" applyAlignment="1" applyProtection="1">
      <alignment horizontal="left" vertical="top" wrapText="1"/>
      <protection locked="0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Fill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6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  <pageSetUpPr fitToPage="1"/>
  </sheetPr>
  <dimension ref="A1:K52"/>
  <sheetViews>
    <sheetView showGridLines="0" tabSelected="1" zoomScale="85" zoomScaleNormal="85" workbookViewId="0">
      <selection activeCell="F17" sqref="F17"/>
    </sheetView>
  </sheetViews>
  <sheetFormatPr defaultRowHeight="12.75" x14ac:dyDescent="0.2"/>
  <cols>
    <col min="1" max="1" width="67.5703125" style="3" customWidth="1"/>
    <col min="2" max="2" width="6.5703125" style="3" customWidth="1"/>
    <col min="3" max="3" width="6.7109375" style="3" customWidth="1"/>
    <col min="4" max="4" width="10" style="3" customWidth="1"/>
    <col min="5" max="5" width="9.85546875" style="3" customWidth="1"/>
    <col min="6" max="6" width="11.28515625" style="3" customWidth="1"/>
    <col min="7" max="7" width="10.28515625" style="3" customWidth="1"/>
    <col min="8" max="8" width="11.5703125" style="3" customWidth="1"/>
    <col min="9" max="9" width="118.85546875" style="4" customWidth="1"/>
    <col min="10" max="10" width="6.5703125" style="2" customWidth="1"/>
    <col min="11" max="16384" width="9.140625" style="3"/>
  </cols>
  <sheetData>
    <row r="1" spans="1:10" ht="18" x14ac:dyDescent="0.25">
      <c r="A1" s="70" t="s">
        <v>44</v>
      </c>
      <c r="B1" s="71"/>
      <c r="C1" s="71"/>
      <c r="D1" s="71"/>
      <c r="E1" s="71"/>
      <c r="F1" s="71"/>
      <c r="G1" s="71"/>
      <c r="H1" s="71"/>
      <c r="I1" s="1"/>
    </row>
    <row r="2" spans="1:10" ht="19.149999999999999" customHeight="1" x14ac:dyDescent="0.25">
      <c r="A2" s="36" t="s">
        <v>0</v>
      </c>
      <c r="B2" s="72"/>
      <c r="C2" s="72"/>
      <c r="D2" s="72"/>
      <c r="E2" s="72"/>
      <c r="F2" s="72"/>
      <c r="G2" s="72"/>
      <c r="H2" s="72"/>
      <c r="I2" s="37" t="str">
        <f>IF(B2=0,"",B2)</f>
        <v/>
      </c>
    </row>
    <row r="3" spans="1:10" ht="18" customHeight="1" x14ac:dyDescent="0.25">
      <c r="A3" s="36" t="s">
        <v>1</v>
      </c>
      <c r="B3" s="73"/>
      <c r="C3" s="73"/>
      <c r="D3" s="73"/>
      <c r="E3" s="73"/>
      <c r="F3" s="73"/>
      <c r="G3" s="73"/>
      <c r="H3" s="73"/>
      <c r="I3" s="37" t="str">
        <f>IF(B3=0,"",B3)</f>
        <v/>
      </c>
    </row>
    <row r="4" spans="1:10" ht="18" customHeight="1" x14ac:dyDescent="0.25">
      <c r="A4" s="36" t="s">
        <v>2</v>
      </c>
      <c r="B4" s="78"/>
      <c r="C4" s="78"/>
      <c r="D4" s="78"/>
      <c r="E4" s="91" t="s">
        <v>3</v>
      </c>
      <c r="F4" s="91"/>
      <c r="G4" s="76"/>
      <c r="H4" s="77"/>
      <c r="I4" s="38"/>
    </row>
    <row r="5" spans="1:10" ht="20.45" customHeight="1" x14ac:dyDescent="0.2">
      <c r="A5" s="66" t="s">
        <v>4</v>
      </c>
      <c r="B5" s="66"/>
      <c r="C5" s="66"/>
      <c r="D5" s="66"/>
      <c r="E5" s="66"/>
      <c r="F5" s="82" t="s">
        <v>5</v>
      </c>
      <c r="G5" s="82"/>
      <c r="H5" s="83"/>
      <c r="I5" s="39" t="s">
        <v>40</v>
      </c>
    </row>
    <row r="6" spans="1:10" x14ac:dyDescent="0.2">
      <c r="A6" s="65" t="s">
        <v>6</v>
      </c>
      <c r="B6" s="67" t="s">
        <v>7</v>
      </c>
      <c r="C6" s="67" t="s">
        <v>8</v>
      </c>
      <c r="D6" s="67" t="s">
        <v>9</v>
      </c>
      <c r="E6" s="67" t="s">
        <v>10</v>
      </c>
      <c r="F6" s="67" t="s">
        <v>28</v>
      </c>
      <c r="G6" s="67" t="s">
        <v>36</v>
      </c>
      <c r="H6" s="87" t="s">
        <v>10</v>
      </c>
      <c r="I6" s="67" t="s">
        <v>46</v>
      </c>
    </row>
    <row r="7" spans="1:10" x14ac:dyDescent="0.2">
      <c r="A7" s="66"/>
      <c r="B7" s="68"/>
      <c r="C7" s="68"/>
      <c r="D7" s="68"/>
      <c r="E7" s="68"/>
      <c r="F7" s="67"/>
      <c r="G7" s="67"/>
      <c r="H7" s="87"/>
      <c r="I7" s="67"/>
    </row>
    <row r="8" spans="1:10" s="7" customFormat="1" x14ac:dyDescent="0.25">
      <c r="A8" s="66"/>
      <c r="B8" s="68"/>
      <c r="C8" s="68"/>
      <c r="D8" s="68"/>
      <c r="E8" s="68"/>
      <c r="F8" s="67"/>
      <c r="G8" s="67"/>
      <c r="H8" s="87"/>
      <c r="I8" s="67"/>
      <c r="J8" s="6"/>
    </row>
    <row r="9" spans="1:10" s="9" customFormat="1" ht="24" customHeight="1" x14ac:dyDescent="0.25">
      <c r="A9" s="84" t="s">
        <v>27</v>
      </c>
      <c r="B9" s="85"/>
      <c r="C9" s="85"/>
      <c r="D9" s="85"/>
      <c r="E9" s="40">
        <f>SUM(E10:E17)</f>
        <v>0</v>
      </c>
      <c r="F9" s="41">
        <f>SUM(F10:F17)</f>
        <v>0</v>
      </c>
      <c r="G9" s="41">
        <f>SUM(G10:G17)</f>
        <v>0</v>
      </c>
      <c r="H9" s="42">
        <f>SUM(H10:H17)</f>
        <v>0</v>
      </c>
      <c r="I9" s="43" t="str">
        <f>A9</f>
        <v>1. Tööjõukulud kokku  (koos maksudega)</v>
      </c>
      <c r="J9" s="8" t="str">
        <f t="shared" ref="J9:J17" si="0">IF(E9=H9," ","Eelarve ja fin.allikad pole omavahel tasakaalus")</f>
        <v xml:space="preserve"> </v>
      </c>
    </row>
    <row r="10" spans="1:10" s="22" customFormat="1" ht="15" customHeight="1" x14ac:dyDescent="0.2">
      <c r="A10" s="44" t="s">
        <v>11</v>
      </c>
      <c r="B10" s="10"/>
      <c r="C10" s="11"/>
      <c r="D10" s="12"/>
      <c r="E10" s="35">
        <f>C10*D10</f>
        <v>0</v>
      </c>
      <c r="F10" s="12"/>
      <c r="G10" s="12"/>
      <c r="H10" s="35">
        <f>F10+G10</f>
        <v>0</v>
      </c>
      <c r="I10" s="88"/>
      <c r="J10" s="21" t="str">
        <f t="shared" si="0"/>
        <v xml:space="preserve"> </v>
      </c>
    </row>
    <row r="11" spans="1:10" s="22" customFormat="1" ht="15" customHeight="1" x14ac:dyDescent="0.2">
      <c r="A11" s="44" t="s">
        <v>13</v>
      </c>
      <c r="B11" s="10"/>
      <c r="C11" s="11"/>
      <c r="D11" s="12"/>
      <c r="E11" s="35">
        <f>C11*D11</f>
        <v>0</v>
      </c>
      <c r="F11" s="12"/>
      <c r="G11" s="12"/>
      <c r="H11" s="35">
        <f>F11+G11</f>
        <v>0</v>
      </c>
      <c r="I11" s="88"/>
      <c r="J11" s="21" t="str">
        <f t="shared" si="0"/>
        <v xml:space="preserve"> </v>
      </c>
    </row>
    <row r="12" spans="1:10" s="22" customFormat="1" ht="15" customHeight="1" x14ac:dyDescent="0.2">
      <c r="A12" s="44" t="s">
        <v>14</v>
      </c>
      <c r="B12" s="10"/>
      <c r="C12" s="11"/>
      <c r="D12" s="12"/>
      <c r="E12" s="35">
        <f>C12*D12</f>
        <v>0</v>
      </c>
      <c r="F12" s="12"/>
      <c r="G12" s="12"/>
      <c r="H12" s="35">
        <f>F12+G12</f>
        <v>0</v>
      </c>
      <c r="I12" s="88"/>
      <c r="J12" s="21" t="str">
        <f t="shared" si="0"/>
        <v xml:space="preserve"> </v>
      </c>
    </row>
    <row r="13" spans="1:10" s="22" customFormat="1" ht="15" customHeight="1" x14ac:dyDescent="0.2">
      <c r="A13" s="44" t="s">
        <v>15</v>
      </c>
      <c r="B13" s="10"/>
      <c r="C13" s="11"/>
      <c r="D13" s="12"/>
      <c r="E13" s="35">
        <f>C13*D13</f>
        <v>0</v>
      </c>
      <c r="F13" s="12"/>
      <c r="G13" s="12"/>
      <c r="H13" s="35">
        <f>F13+G13</f>
        <v>0</v>
      </c>
      <c r="I13" s="88"/>
      <c r="J13" s="21" t="str">
        <f t="shared" si="0"/>
        <v xml:space="preserve"> </v>
      </c>
    </row>
    <row r="14" spans="1:10" s="22" customFormat="1" ht="15" customHeight="1" x14ac:dyDescent="0.2">
      <c r="A14" s="44" t="s">
        <v>16</v>
      </c>
      <c r="B14" s="10"/>
      <c r="C14" s="11"/>
      <c r="D14" s="12"/>
      <c r="E14" s="35">
        <f>C14*D14</f>
        <v>0</v>
      </c>
      <c r="F14" s="12"/>
      <c r="G14" s="12"/>
      <c r="H14" s="35">
        <f>F14+G14</f>
        <v>0</v>
      </c>
      <c r="I14" s="88"/>
      <c r="J14" s="21" t="str">
        <f t="shared" si="0"/>
        <v xml:space="preserve"> </v>
      </c>
    </row>
    <row r="15" spans="1:10" s="22" customFormat="1" ht="15" customHeight="1" x14ac:dyDescent="0.2">
      <c r="A15" s="44" t="s">
        <v>17</v>
      </c>
      <c r="B15" s="10"/>
      <c r="C15" s="11"/>
      <c r="D15" s="12"/>
      <c r="E15" s="35">
        <f>C15*D15</f>
        <v>0</v>
      </c>
      <c r="F15" s="12"/>
      <c r="G15" s="12"/>
      <c r="H15" s="35">
        <f>F15+G15</f>
        <v>0</v>
      </c>
      <c r="I15" s="88"/>
      <c r="J15" s="21" t="str">
        <f t="shared" si="0"/>
        <v xml:space="preserve"> </v>
      </c>
    </row>
    <row r="16" spans="1:10" s="22" customFormat="1" ht="15" customHeight="1" x14ac:dyDescent="0.2">
      <c r="A16" s="45" t="s">
        <v>31</v>
      </c>
      <c r="B16" s="13" t="s">
        <v>12</v>
      </c>
      <c r="C16" s="14" t="s">
        <v>12</v>
      </c>
      <c r="D16" s="46" t="s">
        <v>12</v>
      </c>
      <c r="E16" s="35">
        <f>SUM(E10:E15)*0.8%</f>
        <v>0</v>
      </c>
      <c r="F16" s="15">
        <f>SUM(F10:F15)*0.8%</f>
        <v>0</v>
      </c>
      <c r="G16" s="15">
        <f>SUM(G10:G15)*0.8%</f>
        <v>0</v>
      </c>
      <c r="H16" s="35">
        <f>F16+G16</f>
        <v>0</v>
      </c>
      <c r="I16" s="88"/>
      <c r="J16" s="21" t="str">
        <f t="shared" si="0"/>
        <v xml:space="preserve"> </v>
      </c>
    </row>
    <row r="17" spans="1:11" s="22" customFormat="1" ht="15" customHeight="1" x14ac:dyDescent="0.2">
      <c r="A17" s="45" t="s">
        <v>26</v>
      </c>
      <c r="B17" s="13" t="s">
        <v>12</v>
      </c>
      <c r="C17" s="14" t="s">
        <v>12</v>
      </c>
      <c r="D17" s="46" t="s">
        <v>12</v>
      </c>
      <c r="E17" s="35">
        <f>SUM(E10:E15)*33%</f>
        <v>0</v>
      </c>
      <c r="F17" s="15">
        <f>SUM(F10:F15)*33%</f>
        <v>0</v>
      </c>
      <c r="G17" s="15">
        <f>SUM(G10:G15)*33%</f>
        <v>0</v>
      </c>
      <c r="H17" s="35">
        <f>F17+G17</f>
        <v>0</v>
      </c>
      <c r="I17" s="88"/>
      <c r="J17" s="21" t="str">
        <f t="shared" si="0"/>
        <v xml:space="preserve"> </v>
      </c>
    </row>
    <row r="18" spans="1:11" s="16" customFormat="1" ht="28.5" customHeight="1" x14ac:dyDescent="0.25">
      <c r="A18" s="84" t="s">
        <v>34</v>
      </c>
      <c r="B18" s="86"/>
      <c r="C18" s="86"/>
      <c r="D18" s="86"/>
      <c r="E18" s="40">
        <f>SUM(E19:E28)</f>
        <v>0</v>
      </c>
      <c r="F18" s="41">
        <f>SUM(F19:F28)</f>
        <v>0</v>
      </c>
      <c r="G18" s="41">
        <f>SUM(G19:G28)</f>
        <v>0</v>
      </c>
      <c r="H18" s="42">
        <f>SUM(H19:H28)</f>
        <v>0</v>
      </c>
      <c r="I18" s="47" t="str">
        <f>A18</f>
        <v>2. Projekti tegevustega otseselt seotud kulud kokku</v>
      </c>
      <c r="J18" s="8"/>
    </row>
    <row r="19" spans="1:11" ht="15" customHeight="1" x14ac:dyDescent="0.2">
      <c r="A19" s="48" t="s">
        <v>18</v>
      </c>
      <c r="B19" s="10"/>
      <c r="C19" s="11"/>
      <c r="D19" s="12"/>
      <c r="E19" s="35">
        <f>C19*D19</f>
        <v>0</v>
      </c>
      <c r="F19" s="12"/>
      <c r="G19" s="12"/>
      <c r="H19" s="35">
        <f>SUM(F19:G19)</f>
        <v>0</v>
      </c>
      <c r="I19" s="98"/>
      <c r="J19" s="8" t="str">
        <f>IF(E19=H19," ","Eelarve ja fin.allikad pole omavahel tasakaalus")</f>
        <v xml:space="preserve"> </v>
      </c>
    </row>
    <row r="20" spans="1:11" ht="15" customHeight="1" x14ac:dyDescent="0.2">
      <c r="A20" s="48" t="s">
        <v>19</v>
      </c>
      <c r="B20" s="10"/>
      <c r="C20" s="11"/>
      <c r="D20" s="12"/>
      <c r="E20" s="35">
        <f>C20*D20</f>
        <v>0</v>
      </c>
      <c r="F20" s="12"/>
      <c r="G20" s="12"/>
      <c r="H20" s="35">
        <f>SUM(F20:G20)</f>
        <v>0</v>
      </c>
      <c r="I20" s="99"/>
      <c r="J20" s="8" t="str">
        <f t="shared" ref="J20:J28" si="1">IF(E20=H20," ","Eelarve ja fin.allikad pole omavahel tasakaalus")</f>
        <v xml:space="preserve"> </v>
      </c>
    </row>
    <row r="21" spans="1:11" ht="15" customHeight="1" x14ac:dyDescent="0.2">
      <c r="A21" s="48" t="s">
        <v>20</v>
      </c>
      <c r="B21" s="10"/>
      <c r="C21" s="11"/>
      <c r="D21" s="12"/>
      <c r="E21" s="35">
        <f>C21*D21</f>
        <v>0</v>
      </c>
      <c r="F21" s="12"/>
      <c r="G21" s="12"/>
      <c r="H21" s="35">
        <f>SUM(F21:G21)</f>
        <v>0</v>
      </c>
      <c r="I21" s="99"/>
      <c r="J21" s="8" t="str">
        <f t="shared" si="1"/>
        <v xml:space="preserve"> </v>
      </c>
    </row>
    <row r="22" spans="1:11" ht="15" customHeight="1" x14ac:dyDescent="0.2">
      <c r="A22" s="48"/>
      <c r="B22" s="10"/>
      <c r="C22" s="11"/>
      <c r="D22" s="12"/>
      <c r="E22" s="35">
        <f>C22*D22</f>
        <v>0</v>
      </c>
      <c r="F22" s="12"/>
      <c r="G22" s="12"/>
      <c r="H22" s="35">
        <f>SUM(F22:G22)</f>
        <v>0</v>
      </c>
      <c r="I22" s="99"/>
      <c r="J22" s="8" t="str">
        <f t="shared" si="1"/>
        <v xml:space="preserve"> </v>
      </c>
    </row>
    <row r="23" spans="1:11" ht="15" customHeight="1" x14ac:dyDescent="0.2">
      <c r="A23" s="48"/>
      <c r="B23" s="10"/>
      <c r="C23" s="11"/>
      <c r="D23" s="12"/>
      <c r="E23" s="35">
        <f>C23*D23</f>
        <v>0</v>
      </c>
      <c r="F23" s="12"/>
      <c r="G23" s="12"/>
      <c r="H23" s="35">
        <f>SUM(F23:G23)</f>
        <v>0</v>
      </c>
      <c r="I23" s="99"/>
      <c r="J23" s="8" t="str">
        <f t="shared" si="1"/>
        <v xml:space="preserve"> </v>
      </c>
    </row>
    <row r="24" spans="1:11" ht="15" customHeight="1" x14ac:dyDescent="0.2">
      <c r="A24" s="48"/>
      <c r="B24" s="10"/>
      <c r="C24" s="11"/>
      <c r="D24" s="12"/>
      <c r="E24" s="35">
        <f>C24*D24</f>
        <v>0</v>
      </c>
      <c r="F24" s="12"/>
      <c r="G24" s="12"/>
      <c r="H24" s="35">
        <f>SUM(F24:G24)</f>
        <v>0</v>
      </c>
      <c r="I24" s="99"/>
      <c r="J24" s="8" t="str">
        <f t="shared" si="1"/>
        <v xml:space="preserve"> </v>
      </c>
    </row>
    <row r="25" spans="1:11" ht="15" customHeight="1" x14ac:dyDescent="0.2">
      <c r="A25" s="48"/>
      <c r="B25" s="10"/>
      <c r="C25" s="11"/>
      <c r="D25" s="12"/>
      <c r="E25" s="35">
        <f>C25*D25</f>
        <v>0</v>
      </c>
      <c r="F25" s="12"/>
      <c r="G25" s="12"/>
      <c r="H25" s="35">
        <f>SUM(F25:G25)</f>
        <v>0</v>
      </c>
      <c r="I25" s="99"/>
      <c r="J25" s="8" t="str">
        <f t="shared" si="1"/>
        <v xml:space="preserve"> </v>
      </c>
    </row>
    <row r="26" spans="1:11" ht="15" customHeight="1" x14ac:dyDescent="0.2">
      <c r="A26" s="48"/>
      <c r="B26" s="10"/>
      <c r="C26" s="11"/>
      <c r="D26" s="12"/>
      <c r="E26" s="35">
        <f>C26*D26</f>
        <v>0</v>
      </c>
      <c r="F26" s="12"/>
      <c r="G26" s="12"/>
      <c r="H26" s="35">
        <f>SUM(F26:G26)</f>
        <v>0</v>
      </c>
      <c r="I26" s="99"/>
      <c r="J26" s="8" t="str">
        <f t="shared" si="1"/>
        <v xml:space="preserve"> </v>
      </c>
    </row>
    <row r="27" spans="1:11" ht="15" customHeight="1" x14ac:dyDescent="0.2">
      <c r="A27" s="48"/>
      <c r="B27" s="10"/>
      <c r="C27" s="11"/>
      <c r="D27" s="12"/>
      <c r="E27" s="35">
        <f>C27*D27</f>
        <v>0</v>
      </c>
      <c r="F27" s="12"/>
      <c r="G27" s="12"/>
      <c r="H27" s="35">
        <f>SUM(F27:G27)</f>
        <v>0</v>
      </c>
      <c r="I27" s="99"/>
      <c r="J27" s="8" t="str">
        <f t="shared" si="1"/>
        <v xml:space="preserve"> </v>
      </c>
    </row>
    <row r="28" spans="1:11" ht="15" customHeight="1" x14ac:dyDescent="0.2">
      <c r="A28" s="48"/>
      <c r="B28" s="10"/>
      <c r="C28" s="11"/>
      <c r="D28" s="12"/>
      <c r="E28" s="35">
        <f>C28*D28</f>
        <v>0</v>
      </c>
      <c r="F28" s="12"/>
      <c r="G28" s="12"/>
      <c r="H28" s="35">
        <f>SUM(F28:G28)</f>
        <v>0</v>
      </c>
      <c r="I28" s="99"/>
      <c r="J28" s="8" t="str">
        <f t="shared" si="1"/>
        <v xml:space="preserve"> </v>
      </c>
    </row>
    <row r="29" spans="1:11" s="17" customFormat="1" ht="30.75" customHeight="1" x14ac:dyDescent="0.25">
      <c r="A29" s="84" t="s">
        <v>37</v>
      </c>
      <c r="B29" s="85"/>
      <c r="C29" s="85"/>
      <c r="D29" s="85"/>
      <c r="E29" s="40">
        <f>SUM(E30:E36)</f>
        <v>0</v>
      </c>
      <c r="F29" s="41">
        <f>SUM(F30:F36)</f>
        <v>0</v>
      </c>
      <c r="G29" s="41">
        <f>SUM(G30:G36)</f>
        <v>0</v>
      </c>
      <c r="H29" s="42">
        <f>SUM(H30:H36)</f>
        <v>0</v>
      </c>
      <c r="I29" s="49" t="str">
        <f>A29</f>
        <v>3. Ehitus- ja remonditööd, põhivara ning üle 200-euro maksvate vahendite soetused (omafinantseeringu nõue 30%)</v>
      </c>
      <c r="J29" s="8" t="str">
        <f t="shared" ref="J29:J36" si="2">IF(E29=H29," ","Eelarve ja fin.allikad pole omavahel tasakaalus")</f>
        <v xml:space="preserve"> </v>
      </c>
    </row>
    <row r="30" spans="1:11" ht="15" customHeight="1" x14ac:dyDescent="0.2">
      <c r="A30" s="48" t="s">
        <v>21</v>
      </c>
      <c r="B30" s="10"/>
      <c r="C30" s="11"/>
      <c r="D30" s="12"/>
      <c r="E30" s="35">
        <f>C30*D30</f>
        <v>0</v>
      </c>
      <c r="F30" s="12"/>
      <c r="G30" s="33"/>
      <c r="H30" s="35">
        <f>SUM(F30:G30)</f>
        <v>0</v>
      </c>
      <c r="I30" s="100"/>
      <c r="J30" s="8" t="str">
        <f t="shared" si="2"/>
        <v xml:space="preserve"> </v>
      </c>
      <c r="K30" s="8"/>
    </row>
    <row r="31" spans="1:11" ht="15" customHeight="1" x14ac:dyDescent="0.2">
      <c r="A31" s="48" t="s">
        <v>22</v>
      </c>
      <c r="B31" s="10"/>
      <c r="C31" s="11"/>
      <c r="D31" s="12"/>
      <c r="E31" s="35">
        <f>C31*D31</f>
        <v>0</v>
      </c>
      <c r="F31" s="33"/>
      <c r="G31" s="33"/>
      <c r="H31" s="35">
        <f>SUM(F31:G31)</f>
        <v>0</v>
      </c>
      <c r="I31" s="100"/>
      <c r="J31" s="8" t="str">
        <f t="shared" si="2"/>
        <v xml:space="preserve"> </v>
      </c>
    </row>
    <row r="32" spans="1:11" ht="15" customHeight="1" x14ac:dyDescent="0.2">
      <c r="A32" s="48"/>
      <c r="B32" s="10"/>
      <c r="C32" s="11"/>
      <c r="D32" s="12"/>
      <c r="E32" s="35">
        <f>C32*D32</f>
        <v>0</v>
      </c>
      <c r="F32" s="12"/>
      <c r="G32" s="33"/>
      <c r="H32" s="35">
        <f>SUM(F32:G32)</f>
        <v>0</v>
      </c>
      <c r="I32" s="100"/>
      <c r="J32" s="8" t="str">
        <f t="shared" si="2"/>
        <v xml:space="preserve"> </v>
      </c>
    </row>
    <row r="33" spans="1:10" ht="15" customHeight="1" x14ac:dyDescent="0.2">
      <c r="A33" s="48"/>
      <c r="B33" s="10"/>
      <c r="C33" s="11"/>
      <c r="D33" s="12"/>
      <c r="E33" s="35">
        <f>C33*D33</f>
        <v>0</v>
      </c>
      <c r="F33" s="12"/>
      <c r="G33" s="33"/>
      <c r="H33" s="35">
        <f>SUM(F33:G33)</f>
        <v>0</v>
      </c>
      <c r="I33" s="100"/>
      <c r="J33" s="8" t="str">
        <f t="shared" si="2"/>
        <v xml:space="preserve"> </v>
      </c>
    </row>
    <row r="34" spans="1:10" ht="15" customHeight="1" x14ac:dyDescent="0.2">
      <c r="A34" s="48"/>
      <c r="B34" s="10"/>
      <c r="C34" s="11"/>
      <c r="D34" s="12"/>
      <c r="E34" s="35">
        <f>C34*D34</f>
        <v>0</v>
      </c>
      <c r="F34" s="12"/>
      <c r="G34" s="33"/>
      <c r="H34" s="35">
        <f>SUM(F34:G34)</f>
        <v>0</v>
      </c>
      <c r="I34" s="100"/>
      <c r="J34" s="8" t="str">
        <f t="shared" si="2"/>
        <v xml:space="preserve"> </v>
      </c>
    </row>
    <row r="35" spans="1:10" ht="15" customHeight="1" x14ac:dyDescent="0.2">
      <c r="A35" s="48"/>
      <c r="B35" s="10"/>
      <c r="C35" s="11"/>
      <c r="D35" s="12"/>
      <c r="E35" s="35">
        <f>C35*D35</f>
        <v>0</v>
      </c>
      <c r="F35" s="12"/>
      <c r="G35" s="33"/>
      <c r="H35" s="35">
        <f>SUM(F35:G35)</f>
        <v>0</v>
      </c>
      <c r="I35" s="100"/>
      <c r="J35" s="8" t="str">
        <f t="shared" si="2"/>
        <v xml:space="preserve"> </v>
      </c>
    </row>
    <row r="36" spans="1:10" ht="15" customHeight="1" x14ac:dyDescent="0.2">
      <c r="A36" s="48"/>
      <c r="B36" s="10"/>
      <c r="C36" s="11"/>
      <c r="D36" s="12"/>
      <c r="E36" s="35">
        <f>C36*D36</f>
        <v>0</v>
      </c>
      <c r="F36" s="12"/>
      <c r="G36" s="33"/>
      <c r="H36" s="35">
        <f>SUM(F36:G36)</f>
        <v>0</v>
      </c>
      <c r="I36" s="100"/>
      <c r="J36" s="8" t="str">
        <f t="shared" si="2"/>
        <v xml:space="preserve"> </v>
      </c>
    </row>
    <row r="37" spans="1:10" s="24" customFormat="1" ht="15.6" customHeight="1" x14ac:dyDescent="0.25">
      <c r="A37" s="93" t="s">
        <v>32</v>
      </c>
      <c r="B37" s="93"/>
      <c r="C37" s="93"/>
      <c r="D37" s="93"/>
      <c r="E37" s="50" t="s">
        <v>12</v>
      </c>
      <c r="F37" s="51">
        <f>IFERROR(F29/E29,0)</f>
        <v>0</v>
      </c>
      <c r="G37" s="51" t="str">
        <f>IFERROR(G29/E29,"0,00%")</f>
        <v>0,00%</v>
      </c>
      <c r="H37" s="52" t="s">
        <v>12</v>
      </c>
      <c r="I37" s="100"/>
      <c r="J37" s="23"/>
    </row>
    <row r="38" spans="1:10" s="5" customFormat="1" ht="32.25" customHeight="1" x14ac:dyDescent="0.25">
      <c r="A38" s="74" t="s">
        <v>38</v>
      </c>
      <c r="B38" s="74"/>
      <c r="C38" s="74"/>
      <c r="D38" s="74"/>
      <c r="E38" s="53">
        <f>F38</f>
        <v>0</v>
      </c>
      <c r="F38" s="54"/>
      <c r="G38" s="41" t="s">
        <v>12</v>
      </c>
      <c r="H38" s="42">
        <f>F38</f>
        <v>0</v>
      </c>
      <c r="I38" s="43" t="s">
        <v>45</v>
      </c>
      <c r="J38" s="8" t="str">
        <f>IF(E38=H38," ","Eelarve ja fin.allikad pole omavahel tasakaalus")</f>
        <v xml:space="preserve"> </v>
      </c>
    </row>
    <row r="39" spans="1:10" s="24" customFormat="1" ht="21.6" customHeight="1" x14ac:dyDescent="0.25">
      <c r="A39" s="75" t="s">
        <v>29</v>
      </c>
      <c r="B39" s="75"/>
      <c r="C39" s="75"/>
      <c r="D39" s="75"/>
      <c r="E39" s="55" t="s">
        <v>12</v>
      </c>
      <c r="F39" s="56">
        <f>IFERROR(F38/F40,0)</f>
        <v>0</v>
      </c>
      <c r="G39" s="57" t="s">
        <v>12</v>
      </c>
      <c r="H39" s="55" t="s">
        <v>12</v>
      </c>
      <c r="I39" s="101"/>
      <c r="J39" s="25"/>
    </row>
    <row r="40" spans="1:10" s="5" customFormat="1" ht="33" customHeight="1" x14ac:dyDescent="0.25">
      <c r="A40" s="89" t="s">
        <v>23</v>
      </c>
      <c r="B40" s="86"/>
      <c r="C40" s="86"/>
      <c r="D40" s="86"/>
      <c r="E40" s="58">
        <f>E38+E29+E18+E9</f>
        <v>0</v>
      </c>
      <c r="F40" s="58">
        <f>F38+F29+F18+F9</f>
        <v>0</v>
      </c>
      <c r="G40" s="58">
        <f>G29+G18+G9</f>
        <v>0</v>
      </c>
      <c r="H40" s="59">
        <f>H38+H29+H18+H9</f>
        <v>0</v>
      </c>
      <c r="I40" s="101"/>
      <c r="J40" s="8" t="str">
        <f>IF(E40=H40," ","Eelarve ja fin.allikad pole omavahel tasakaalus")</f>
        <v xml:space="preserve"> </v>
      </c>
    </row>
    <row r="41" spans="1:10" s="24" customFormat="1" ht="19.899999999999999" hidden="1" customHeight="1" x14ac:dyDescent="0.25">
      <c r="A41" s="102" t="s">
        <v>39</v>
      </c>
      <c r="B41" s="102"/>
      <c r="C41" s="102"/>
      <c r="D41" s="102"/>
      <c r="E41" s="60"/>
      <c r="F41" s="60"/>
      <c r="G41" s="61">
        <f>G9+G18</f>
        <v>0</v>
      </c>
      <c r="H41" s="60"/>
      <c r="I41" s="101"/>
      <c r="J41" s="25"/>
    </row>
    <row r="42" spans="1:10" s="32" customFormat="1" ht="19.899999999999999" customHeight="1" x14ac:dyDescent="0.25">
      <c r="A42" s="69" t="s">
        <v>33</v>
      </c>
      <c r="B42" s="69"/>
      <c r="C42" s="69"/>
      <c r="D42" s="69"/>
      <c r="E42" s="62">
        <v>1</v>
      </c>
      <c r="F42" s="63">
        <f>IFERROR(F40/E40,0)</f>
        <v>0</v>
      </c>
      <c r="G42" s="63">
        <f>IFERROR(G40/E40,0)</f>
        <v>0</v>
      </c>
      <c r="H42" s="63">
        <f>IFERROR(H40/E40,0)</f>
        <v>0</v>
      </c>
      <c r="I42" s="101"/>
      <c r="J42" s="23"/>
    </row>
    <row r="43" spans="1:10" s="27" customFormat="1" ht="12.75" customHeight="1" x14ac:dyDescent="0.2">
      <c r="A43" s="92" t="s">
        <v>24</v>
      </c>
      <c r="B43" s="92"/>
      <c r="C43" s="92"/>
      <c r="D43" s="92"/>
      <c r="E43" s="26"/>
      <c r="F43" s="26"/>
      <c r="G43" s="26"/>
      <c r="I43" s="34"/>
      <c r="J43" s="28"/>
    </row>
    <row r="44" spans="1:10" s="30" customFormat="1" ht="13.15" customHeight="1" x14ac:dyDescent="0.2">
      <c r="A44" s="97" t="s">
        <v>25</v>
      </c>
      <c r="B44" s="97"/>
      <c r="C44" s="97"/>
      <c r="D44" s="97"/>
      <c r="E44" s="31" t="str">
        <f>IFERROR(IF(E40=H40,"JAH"," "),"")</f>
        <v>JAH</v>
      </c>
      <c r="F44" s="79" t="str">
        <f>IFERROR(IF(E40=H40," ","EI,  eelarve ja finantseerimisallikad on tasakaalust väljas"),"")</f>
        <v xml:space="preserve"> </v>
      </c>
      <c r="G44" s="79"/>
      <c r="H44" s="79"/>
      <c r="I44" s="79"/>
      <c r="J44" s="29"/>
    </row>
    <row r="45" spans="1:10" s="30" customFormat="1" ht="13.15" customHeight="1" x14ac:dyDescent="0.2">
      <c r="A45" s="94" t="s">
        <v>35</v>
      </c>
      <c r="B45" s="94"/>
      <c r="C45" s="94"/>
      <c r="D45" s="94"/>
      <c r="E45" s="31" t="str">
        <f>IFERROR(IF(F42&lt;=95%,"JAH"," ")," ")</f>
        <v>JAH</v>
      </c>
      <c r="F45" s="79" t="str">
        <f>IFERROR(IF(F42&gt;95%,"EI,  KÜSKi toetus on suurem kui 95% projekti eelarvest"," "),"")</f>
        <v xml:space="preserve"> </v>
      </c>
      <c r="G45" s="79"/>
      <c r="H45" s="79"/>
      <c r="I45" s="80"/>
      <c r="J45" s="29"/>
    </row>
    <row r="46" spans="1:10" s="30" customFormat="1" ht="13.15" customHeight="1" x14ac:dyDescent="0.2">
      <c r="A46" s="96" t="s">
        <v>41</v>
      </c>
      <c r="B46" s="96"/>
      <c r="C46" s="96"/>
      <c r="D46" s="96"/>
      <c r="E46" s="31" t="str">
        <f>IFERROR(IF(G37&gt;=30%,"JAH"," "),"")</f>
        <v>JAH</v>
      </c>
      <c r="F46" s="81" t="str">
        <f>IFERROR(IF(G37&gt;=30%," ","EI, rahalise omafinantseeringu min.nõue kulugrupis 4 pole täidetud"),"")</f>
        <v xml:space="preserve"> </v>
      </c>
      <c r="G46" s="81"/>
      <c r="H46" s="81"/>
      <c r="I46" s="80"/>
      <c r="J46" s="29"/>
    </row>
    <row r="47" spans="1:10" s="30" customFormat="1" ht="13.15" customHeight="1" x14ac:dyDescent="0.2">
      <c r="A47" s="94" t="s">
        <v>30</v>
      </c>
      <c r="B47" s="94"/>
      <c r="C47" s="94"/>
      <c r="D47" s="94"/>
      <c r="E47" s="31" t="str">
        <f>IFERROR(IF(F39&lt;=15%,"JAH"," "),"")</f>
        <v>JAH</v>
      </c>
      <c r="F47" s="81" t="str">
        <f>IFERROR(IF(F39&lt;=15%," ","EI, üld- ja arenduskulud ületavad 15% KÜSKi kogutoetusest"),"")</f>
        <v xml:space="preserve"> </v>
      </c>
      <c r="G47" s="81"/>
      <c r="H47" s="81"/>
      <c r="I47" s="80"/>
      <c r="J47" s="29"/>
    </row>
    <row r="48" spans="1:10" s="30" customFormat="1" ht="12.75" customHeight="1" x14ac:dyDescent="0.2">
      <c r="A48" s="94" t="s">
        <v>43</v>
      </c>
      <c r="B48" s="94"/>
      <c r="C48" s="94"/>
      <c r="D48" s="94"/>
      <c r="E48" s="31" t="str">
        <f>IFERROR(IF(F40&lt;25000,"JAH"," "),"")</f>
        <v>JAH</v>
      </c>
      <c r="F48" s="95" t="str">
        <f>IFERROR(IF(F40&gt;25000,"EI, planeeritud KÜSKi toetus ületab taotlusvooru toetuse mahu"," "),"")</f>
        <v xml:space="preserve"> </v>
      </c>
      <c r="G48" s="95"/>
      <c r="H48" s="95"/>
      <c r="I48" s="95"/>
      <c r="J48" s="29"/>
    </row>
    <row r="49" spans="1:9" ht="14.25" x14ac:dyDescent="0.2">
      <c r="A49" s="64" t="s">
        <v>42</v>
      </c>
    </row>
    <row r="50" spans="1:9" x14ac:dyDescent="0.2">
      <c r="A50" s="90"/>
      <c r="B50" s="90"/>
      <c r="C50" s="90"/>
      <c r="D50" s="90"/>
      <c r="I50" s="18"/>
    </row>
    <row r="51" spans="1:9" x14ac:dyDescent="0.2">
      <c r="I51" s="19"/>
    </row>
    <row r="52" spans="1:9" x14ac:dyDescent="0.2">
      <c r="I52" s="20"/>
    </row>
  </sheetData>
  <sheetProtection algorithmName="SHA-512" hashValue="CiS/P6Ite12P8b8VvWMIs/EzRJOxWSxTe9TsizUTPwAYi+UXEiJsLZEDR0oukeW9pucDkYtzzhrp7S1GR2QrQQ==" saltValue="Xn2F+UDwnGRSxLerfxCQ1w==" spinCount="100000" sheet="1" objects="1" scenarios="1"/>
  <mergeCells count="42">
    <mergeCell ref="A50:D50"/>
    <mergeCell ref="E4:F4"/>
    <mergeCell ref="A43:D43"/>
    <mergeCell ref="A29:D29"/>
    <mergeCell ref="A37:D37"/>
    <mergeCell ref="A48:D48"/>
    <mergeCell ref="F48:I48"/>
    <mergeCell ref="A47:D47"/>
    <mergeCell ref="A46:D46"/>
    <mergeCell ref="A44:D44"/>
    <mergeCell ref="A45:D45"/>
    <mergeCell ref="I19:I28"/>
    <mergeCell ref="I30:I37"/>
    <mergeCell ref="I39:I42"/>
    <mergeCell ref="A41:D41"/>
    <mergeCell ref="F44:I44"/>
    <mergeCell ref="F45:I45"/>
    <mergeCell ref="F46:I46"/>
    <mergeCell ref="A5:E5"/>
    <mergeCell ref="F5:H5"/>
    <mergeCell ref="F47:I47"/>
    <mergeCell ref="I6:I8"/>
    <mergeCell ref="A9:D9"/>
    <mergeCell ref="A18:D18"/>
    <mergeCell ref="C6:C8"/>
    <mergeCell ref="D6:D8"/>
    <mergeCell ref="E6:E8"/>
    <mergeCell ref="F6:F8"/>
    <mergeCell ref="H6:H8"/>
    <mergeCell ref="I10:I17"/>
    <mergeCell ref="G6:G8"/>
    <mergeCell ref="A40:D40"/>
    <mergeCell ref="A6:A8"/>
    <mergeCell ref="B6:B8"/>
    <mergeCell ref="A42:D42"/>
    <mergeCell ref="A1:H1"/>
    <mergeCell ref="B2:H2"/>
    <mergeCell ref="B3:H3"/>
    <mergeCell ref="A38:D38"/>
    <mergeCell ref="A39:D39"/>
    <mergeCell ref="G4:H4"/>
    <mergeCell ref="B4:D4"/>
  </mergeCells>
  <conditionalFormatting sqref="F38">
    <cfRule type="cellIs" priority="33" stopIfTrue="1" operator="lessThanOrEqual">
      <formula>$F$40*15%</formula>
    </cfRule>
    <cfRule type="cellIs" dxfId="15" priority="34" stopIfTrue="1" operator="greaterThan">
      <formula>$F$40*15%</formula>
    </cfRule>
  </conditionalFormatting>
  <conditionalFormatting sqref="H9 H38 H12:H29">
    <cfRule type="expression" dxfId="14" priority="31" stopIfTrue="1">
      <formula>H9&lt;&gt;E9</formula>
    </cfRule>
  </conditionalFormatting>
  <conditionalFormatting sqref="H10">
    <cfRule type="expression" dxfId="13" priority="30" stopIfTrue="1">
      <formula>H10&lt;&gt;E10</formula>
    </cfRule>
  </conditionalFormatting>
  <conditionalFormatting sqref="H11">
    <cfRule type="expression" dxfId="12" priority="29" stopIfTrue="1">
      <formula>H11&lt;&gt;E11</formula>
    </cfRule>
  </conditionalFormatting>
  <conditionalFormatting sqref="H30:H36">
    <cfRule type="expression" dxfId="11" priority="24" stopIfTrue="1">
      <formula>H30&lt;&gt;E30</formula>
    </cfRule>
  </conditionalFormatting>
  <conditionalFormatting sqref="H40">
    <cfRule type="expression" dxfId="10" priority="23" stopIfTrue="1">
      <formula>H40&lt;&gt;E40</formula>
    </cfRule>
  </conditionalFormatting>
  <conditionalFormatting sqref="G29">
    <cfRule type="cellIs" dxfId="9" priority="22" stopIfTrue="1" operator="lessThan">
      <formula>$E$29*30%</formula>
    </cfRule>
  </conditionalFormatting>
  <conditionalFormatting sqref="G37">
    <cfRule type="cellIs" dxfId="8" priority="21" stopIfTrue="1" operator="lessThan">
      <formula>30%</formula>
    </cfRule>
  </conditionalFormatting>
  <conditionalFormatting sqref="G30">
    <cfRule type="cellIs" dxfId="7" priority="18" stopIfTrue="1" operator="lessThan">
      <formula>E30*30%</formula>
    </cfRule>
  </conditionalFormatting>
  <conditionalFormatting sqref="G32">
    <cfRule type="cellIs" dxfId="6" priority="16" stopIfTrue="1" operator="lessThan">
      <formula>E32*30%</formula>
    </cfRule>
  </conditionalFormatting>
  <conditionalFormatting sqref="G33">
    <cfRule type="cellIs" dxfId="5" priority="15" stopIfTrue="1" operator="lessThan">
      <formula>E33*30%</formula>
    </cfRule>
  </conditionalFormatting>
  <conditionalFormatting sqref="G34">
    <cfRule type="cellIs" dxfId="4" priority="14" stopIfTrue="1" operator="lessThan">
      <formula>E34*30%</formula>
    </cfRule>
  </conditionalFormatting>
  <conditionalFormatting sqref="G35">
    <cfRule type="cellIs" dxfId="3" priority="13" stopIfTrue="1" operator="lessThan">
      <formula>E35*30%</formula>
    </cfRule>
  </conditionalFormatting>
  <conditionalFormatting sqref="G36">
    <cfRule type="cellIs" dxfId="2" priority="12" stopIfTrue="1" operator="lessThan">
      <formula>E36*30%</formula>
    </cfRule>
  </conditionalFormatting>
  <conditionalFormatting sqref="F40">
    <cfRule type="cellIs" dxfId="1" priority="4" stopIfTrue="1" operator="greaterThan">
      <formula>25000</formula>
    </cfRule>
  </conditionalFormatting>
  <conditionalFormatting sqref="G31">
    <cfRule type="cellIs" dxfId="0" priority="2" stopIfTrue="1" operator="lessThan">
      <formula>F31*30%</formula>
    </cfRule>
  </conditionalFormatting>
  <dataValidations count="2">
    <dataValidation operator="lessThanOrEqual" allowBlank="1" showErrorMessage="1" error="Summa peab olema väiksem kui 15% KÜSK toetusest" sqref="F38" xr:uid="{00000000-0002-0000-0000-000000000000}"/>
    <dataValidation type="whole" operator="greaterThanOrEqual" allowBlank="1" showInputMessage="1" showErrorMessage="1" error="Rahaline omafinantseering peab olema vähemalt 20% kulude maksumusest!" sqref="G29" xr:uid="{00000000-0002-0000-0000-000001000000}">
      <formula1>E29*30%</formula1>
    </dataValidation>
  </dataValidations>
  <pageMargins left="0.74803149606299213" right="0.15748031496062992" top="0.78740157480314965" bottom="0.78740157480314965" header="0.51181102362204722" footer="0.31496062992125984"/>
  <pageSetup paperSize="9" scale="56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Henri Vaikre</cp:lastModifiedBy>
  <cp:lastPrinted>2019-04-12T13:02:03Z</cp:lastPrinted>
  <dcterms:created xsi:type="dcterms:W3CDTF">2012-10-29T13:25:17Z</dcterms:created>
  <dcterms:modified xsi:type="dcterms:W3CDTF">2020-05-03T23:31:11Z</dcterms:modified>
</cp:coreProperties>
</file>