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4" yWindow="36" windowWidth="12972" windowHeight="6756" tabRatio="905" firstSheet="1" activeTab="11"/>
  </bookViews>
  <sheets>
    <sheet name="1. Tööjõukulud" sheetId="1" r:id="rId1"/>
    <sheet name="2. Tellitud tööd ja teenused" sheetId="2" r:id="rId2"/>
    <sheet name="3. Kontorikulud" sheetId="3" r:id="rId3"/>
    <sheet name="4. Üritused" sheetId="4" r:id="rId4"/>
    <sheet name="5. Lähetused" sheetId="5" r:id="rId5"/>
    <sheet name="6. Teavitamine" sheetId="6" r:id="rId6"/>
    <sheet name="7. Trükised" sheetId="7" r:id="rId7"/>
    <sheet name="8. Investeeringud" sheetId="8" r:id="rId8"/>
    <sheet name="9. Muud kulud" sheetId="9" r:id="rId9"/>
    <sheet name="10. Arenduskulud" sheetId="10" r:id="rId10"/>
    <sheet name="KOOND" sheetId="11" r:id="rId11"/>
    <sheet name="eelarve" sheetId="12" r:id="rId12"/>
    <sheet name="Juhised" sheetId="13" r:id="rId13"/>
  </sheets>
  <definedNames>
    <definedName name="_xlnm.Print_Area" localSheetId="11">'eelarve'!$A$1:$J$110</definedName>
    <definedName name="_xlnm.Print_Titles" localSheetId="0">'1. Tööjõukulud'!$6:$8</definedName>
    <definedName name="_xlnm.Print_Titles" localSheetId="9">'10. Arenduskulud'!$6:$8</definedName>
    <definedName name="_xlnm.Print_Titles" localSheetId="1">'2. Tellitud tööd ja teenused'!$6:$8</definedName>
    <definedName name="_xlnm.Print_Titles" localSheetId="2">'3. Kontorikulud'!$6:$8</definedName>
    <definedName name="_xlnm.Print_Titles" localSheetId="3">'4. Üritused'!$6:$8</definedName>
    <definedName name="_xlnm.Print_Titles" localSheetId="4">'5. Lähetused'!$6:$8</definedName>
    <definedName name="_xlnm.Print_Titles" localSheetId="5">'6. Teavitamine'!$6:$8</definedName>
    <definedName name="_xlnm.Print_Titles" localSheetId="6">'7. Trükised'!$6:$8</definedName>
    <definedName name="_xlnm.Print_Titles" localSheetId="7">'8. Investeeringud'!$6:$8</definedName>
    <definedName name="_xlnm.Print_Titles" localSheetId="8">'9. Muud kulud'!$6:$8</definedName>
    <definedName name="_xlnm.Print_Titles" localSheetId="11">'eelarve'!$9:$12</definedName>
  </definedNames>
  <calcPr fullCalcOnLoad="1"/>
</workbook>
</file>

<file path=xl/comments11.xml><?xml version="1.0" encoding="utf-8"?>
<comments xmlns="http://schemas.openxmlformats.org/spreadsheetml/2006/main">
  <authors>
    <author> </author>
  </authors>
  <commentList>
    <comment ref="I7" authorId="0">
      <text>
        <r>
          <rPr>
            <b/>
            <sz val="8"/>
            <rFont val="Tahoma"/>
            <family val="2"/>
          </rPr>
          <t xml:space="preserve">
Kui kulud ületavad 110% antud kululiigi eelarve summast, siis värvub lahter punaseks
Kui kulud on alla 90% antud kululiigi eelarve summast, siis värvub lahter siniseks
</t>
        </r>
        <r>
          <rPr>
            <sz val="8"/>
            <rFont val="Tahoma"/>
            <family val="2"/>
          </rPr>
          <t>Vaata lisaks programmi kord p 16.2</t>
        </r>
      </text>
    </comment>
  </commentList>
</comments>
</file>

<file path=xl/comments12.xml><?xml version="1.0" encoding="utf-8"?>
<comments xmlns="http://schemas.openxmlformats.org/spreadsheetml/2006/main">
  <authors>
    <author>Siiri</author>
    <author> </author>
  </authors>
  <commentList>
    <comment ref="A14" authorId="0">
      <text>
        <r>
          <rPr>
            <b/>
            <sz val="9"/>
            <rFont val="Tahoma"/>
            <family val="2"/>
          </rPr>
          <t>Siin kajastage nende töötajate tasud, kes saavad tasu palgana.
 Kui tasu makstakse FIE või firma arve alusel, siis kajastage sellised väljamaksed p.2 all "Tellitud tööd ja teenused"</t>
        </r>
      </text>
    </comment>
    <comment ref="A31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>, st siin ei lisandu tasule töötusk.- ega sotsiaalmaksu.
Näiteks - kui raamatupidaja saab tasu palgana, kajastage see p.1 all. Kui raamatupidamist ostetakse sisse teenusena, siis kajastage see siin, p.2 all.</t>
        </r>
      </text>
    </comment>
    <comment ref="A42" authorId="0">
      <text>
        <r>
          <rPr>
            <b/>
            <sz val="9"/>
            <rFont val="Tahoma"/>
            <family val="2"/>
          </rPr>
          <t>Sh kontoriruumide rent, telefon, internet, bürootarbed jms</t>
        </r>
      </text>
    </comment>
    <comment ref="A61" authorId="0">
      <text>
        <r>
          <rPr>
            <b/>
            <sz val="9"/>
            <rFont val="Tahoma"/>
            <family val="2"/>
          </rPr>
          <t>sh transport, majutus, päevaraha jms</t>
        </r>
      </text>
    </comment>
    <comment ref="E24" authorId="1">
      <text>
        <r>
          <rPr>
            <b/>
            <sz val="8"/>
            <rFont val="Tahoma"/>
            <family val="2"/>
          </rPr>
          <t>Brutopalgad kokku, mis on välja makstud hiljemalt 31.mail 2009</t>
        </r>
        <r>
          <rPr>
            <sz val="8"/>
            <rFont val="Tahoma"/>
            <family val="2"/>
          </rPr>
          <t xml:space="preserve">
</t>
        </r>
      </text>
    </comment>
    <comment ref="E26" authorId="1">
      <text>
        <r>
          <rPr>
            <b/>
            <sz val="8"/>
            <rFont val="Tahoma"/>
            <family val="2"/>
          </rPr>
          <t>Brutopalgad kokku, mis on välja makstud alates 1. augustist
 2009</t>
        </r>
        <r>
          <rPr>
            <sz val="8"/>
            <rFont val="Tahoma"/>
            <family val="2"/>
          </rPr>
          <t xml:space="preserve">
</t>
        </r>
      </text>
    </comment>
    <comment ref="E25" authorId="1">
      <text>
        <r>
          <rPr>
            <b/>
            <sz val="8"/>
            <rFont val="Tahoma"/>
            <family val="2"/>
          </rPr>
          <t xml:space="preserve"> Brutopalgad kokku, mis on välja makstud alates 1. juunist
 2009</t>
        </r>
      </text>
    </comment>
  </commentList>
</comments>
</file>

<file path=xl/sharedStrings.xml><?xml version="1.0" encoding="utf-8"?>
<sst xmlns="http://schemas.openxmlformats.org/spreadsheetml/2006/main" count="378" uniqueCount="134">
  <si>
    <t>EELARVE</t>
  </si>
  <si>
    <t>Kululiik</t>
  </si>
  <si>
    <t>Ühik</t>
  </si>
  <si>
    <t>Ühikute arv</t>
  </si>
  <si>
    <t>Ühiku hind</t>
  </si>
  <si>
    <t>Kokku</t>
  </si>
  <si>
    <t>KÜSK toetus</t>
  </si>
  <si>
    <t>Vabataht-lik töö</t>
  </si>
  <si>
    <t>Projekt:</t>
  </si>
  <si>
    <t>Finantseerimisallikad</t>
  </si>
  <si>
    <t>Rahaline</t>
  </si>
  <si>
    <t>Mitterahaline</t>
  </si>
  <si>
    <t xml:space="preserve">Muu mitte-rahaline </t>
  </si>
  <si>
    <t>Kas projekti eelarve ja finantseerimisallikad on tasakaalus?</t>
  </si>
  <si>
    <t>Kas KÜSK toetus on kuni 90% projekti eelarvest?</t>
  </si>
  <si>
    <t>x</t>
  </si>
  <si>
    <t>Kas tegevus- ja/või arenduskulud jäävad 10% piiridesse KÜSK kogutoetusest?</t>
  </si>
  <si>
    <t>Kaasfinantseering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</si>
  <si>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</si>
  <si>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2. Tellitud tööd ja teenused kokku</t>
  </si>
  <si>
    <r>
      <t>3. Projekti kontorikulud kokku</t>
    </r>
    <r>
      <rPr>
        <sz val="10"/>
        <color indexed="12"/>
        <rFont val="Arial"/>
        <family val="2"/>
      </rPr>
      <t xml:space="preserve"> (ruumide osas lisada kalkulatsioon)</t>
    </r>
  </si>
  <si>
    <t>4. Projekti üritused kokku</t>
  </si>
  <si>
    <t>5. Lähetuskulud kokku</t>
  </si>
  <si>
    <t>6. Teavitamine kokku</t>
  </si>
  <si>
    <r>
      <t xml:space="preserve">7. Projekti trükised </t>
    </r>
    <r>
      <rPr>
        <sz val="10"/>
        <color indexed="12"/>
        <rFont val="Arial"/>
        <family val="2"/>
      </rPr>
      <t>(sh digitaalsed)</t>
    </r>
    <r>
      <rPr>
        <b/>
        <sz val="10"/>
        <color indexed="12"/>
        <rFont val="Arial"/>
        <family val="2"/>
      </rPr>
      <t xml:space="preserve"> kokku</t>
    </r>
  </si>
  <si>
    <t>8. Investeeringud kokku</t>
  </si>
  <si>
    <r>
      <t xml:space="preserve">9. Muud otsesed kulud kokku </t>
    </r>
    <r>
      <rPr>
        <sz val="10"/>
        <color indexed="12"/>
        <rFont val="Arial"/>
        <family val="2"/>
      </rPr>
      <t>(täpsustada</t>
    </r>
    <r>
      <rPr>
        <b/>
        <sz val="10"/>
        <color indexed="12"/>
        <rFont val="Arial"/>
        <family val="2"/>
      </rPr>
      <t>)</t>
    </r>
  </si>
  <si>
    <t>Projekti eelarve ja finantseerimisallikate kontroll:</t>
  </si>
  <si>
    <t>Osatähtsused kaasfinantseeringust</t>
  </si>
  <si>
    <t>Projekti eelarve</t>
  </si>
  <si>
    <t>Tegelikud kulud</t>
  </si>
  <si>
    <t>Summa</t>
  </si>
  <si>
    <t>Kuupäev</t>
  </si>
  <si>
    <t>Kellele makstud</t>
  </si>
  <si>
    <t>Tehingu majanduslik sisu</t>
  </si>
  <si>
    <t>Kulu alaliik</t>
  </si>
  <si>
    <t>Pangaarvelt väljamakse/ tasumise kuupäev</t>
  </si>
  <si>
    <t>Vaba-tahtlik töö</t>
  </si>
  <si>
    <t>Rahaline kaasfin.</t>
  </si>
  <si>
    <t>Muu mitte-rahaline kaasfin.</t>
  </si>
  <si>
    <t>Eelarve kasutamata jääk/ ülekulu</t>
  </si>
  <si>
    <t>eelarve</t>
  </si>
  <si>
    <t>täitmine</t>
  </si>
  <si>
    <t>Algdokumendi nimetus ja number</t>
  </si>
  <si>
    <t>Eelarve kasutamata jääk:</t>
  </si>
  <si>
    <t>2. Tellitud tööd ja teenused</t>
  </si>
  <si>
    <t>1. Tööjõukulud</t>
  </si>
  <si>
    <t>3. Projekti kontorikulud</t>
  </si>
  <si>
    <t>Aruande esitamise kuupäev:</t>
  </si>
  <si>
    <t>4. Projekti üritused</t>
  </si>
  <si>
    <t>6. Teavitamine</t>
  </si>
  <si>
    <t>5. Lähetused</t>
  </si>
  <si>
    <t>7. Trükised</t>
  </si>
  <si>
    <t>8. Investeeringud</t>
  </si>
  <si>
    <t>9. Muud otsesed kulud</t>
  </si>
  <si>
    <t>10. Arenduskulud</t>
  </si>
  <si>
    <r>
      <t xml:space="preserve">10. Arenduskulud 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</si>
  <si>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Arenduskulud, mis on juba tehtud, kajastage tegelikes summades. Arenduskulud, mis on plaanis teha edaspidi (pärast projektiperioodi lõppu), kajastage planeeritud summades.</t>
    </r>
  </si>
  <si>
    <t>Eelarve</t>
  </si>
  <si>
    <t>Vabatahtlik töö</t>
  </si>
  <si>
    <t>Muu mitterahaline</t>
  </si>
  <si>
    <t>Eelarve täitmise osatähtsus</t>
  </si>
  <si>
    <t>Eelarve jääk/ ülekulu</t>
  </si>
  <si>
    <t>Täitmine</t>
  </si>
  <si>
    <t>10. Organisatsiooni tegevus- ja/või arenduskulud</t>
  </si>
  <si>
    <t>KULUARUANNE</t>
  </si>
  <si>
    <t>Lõpp:</t>
  </si>
  <si>
    <t>Tegelikud kulud vastavalt finantseerimisallikale</t>
  </si>
  <si>
    <t xml:space="preserve">1.1. </t>
  </si>
  <si>
    <t>1.2.</t>
  </si>
  <si>
    <t xml:space="preserve">1.3. </t>
  </si>
  <si>
    <t xml:space="preserve">1.4. </t>
  </si>
  <si>
    <t>2.1.</t>
  </si>
  <si>
    <t>2.2.</t>
  </si>
  <si>
    <t>3.1.</t>
  </si>
  <si>
    <t>3.2.</t>
  </si>
  <si>
    <t>4.1.</t>
  </si>
  <si>
    <t>4.2.</t>
  </si>
  <si>
    <t>5.1.</t>
  </si>
  <si>
    <t>5.2.</t>
  </si>
  <si>
    <t>6.1.</t>
  </si>
  <si>
    <t>6.2.</t>
  </si>
  <si>
    <t>7.1.</t>
  </si>
  <si>
    <t>7.2.</t>
  </si>
  <si>
    <t>8.1.</t>
  </si>
  <si>
    <t>8.2.</t>
  </si>
  <si>
    <t>9.1.</t>
  </si>
  <si>
    <t>9.2.</t>
  </si>
  <si>
    <t>Juhised kuluaruande tabelite täitmiseks</t>
  </si>
  <si>
    <t>1.</t>
  </si>
  <si>
    <t>2.</t>
  </si>
  <si>
    <t>Projektiga seotud kulude kohta saate andmed kirjutada kümnele töölehele vastavalt kululiikidele (alates "1. Tööjõukulud" kuni "10. Arenduskulud")</t>
  </si>
  <si>
    <t>3.</t>
  </si>
  <si>
    <t>4.</t>
  </si>
  <si>
    <t>5.</t>
  </si>
  <si>
    <t>Koondtabel "Koond" tekib tänu tabelites olevatele valemitele automaatselt, sinna pole vaja ise midagi kirjutada.</t>
  </si>
  <si>
    <t>Edu aruande koostamisel!</t>
  </si>
  <si>
    <t>Projekti elluviija:</t>
  </si>
  <si>
    <t>Kas kaasfinantseeringu rahaline osa on vähemalt 5% projekti eelarvest?</t>
  </si>
  <si>
    <t>KÜSK projektiga seotud kulude tähis toetuse saaja raamatupidamisdokumentidel:</t>
  </si>
  <si>
    <t>Toetuse saaja esindusõigusliku isiku ja raamatupidaja allkirjad</t>
  </si>
  <si>
    <t>Kõik küsimused ja ettepanekud kuluaruande vormistamise, tabelite kasutamise, täiendava vormindamise jms kohta on teretulnud!</t>
  </si>
  <si>
    <t>Esimesele töölehe "1. Tööjõukulud" ülaserva märkige tähis, millega on tähistatud kõik käesoleva projektiga seotud kulud teie raamatupidamises (näiteks "KÜSK projekt") ja aruande esitamise kuupäev</t>
  </si>
  <si>
    <t>KÜSK pearaamatupidaja</t>
  </si>
  <si>
    <t>riina@kysk.ee</t>
  </si>
  <si>
    <t>tel.6 556 449</t>
  </si>
  <si>
    <t>GSM 5 101 766</t>
  </si>
  <si>
    <t>Riina Laiv</t>
  </si>
  <si>
    <t>Dokumendi registreerimis- number taotleja raamatu-pidamises</t>
  </si>
  <si>
    <t>Kulude lisamisel aruandesse jälgige, et kulugrupi kogusumma ei ületaks eelarves ettenähtud summat.</t>
  </si>
  <si>
    <t>6.</t>
  </si>
  <si>
    <t xml:space="preserve">Täitke kõigepealt tööleht "eelarve" samade andmetega nagu on teie lõplik kooskõlastatud eelarve vastavalt KÜSK-ga sõlmitud lepingule. </t>
  </si>
  <si>
    <t>PROJEKTI EELARVE KOKKU</t>
  </si>
  <si>
    <t>Projekti perioodi algus:</t>
  </si>
  <si>
    <t>Projekti perioodi lõpp:</t>
  </si>
  <si>
    <t>Projekti perioodi eelarve</t>
  </si>
  <si>
    <t>Tegevus- ja/või arenduskulude osatähtsus perioodi KÜSK toetusest</t>
  </si>
  <si>
    <r>
      <t xml:space="preserve">10. Organisatsiooni tegevus- ja/või arenduskulud </t>
    </r>
    <r>
      <rPr>
        <sz val="10"/>
        <color indexed="12"/>
        <rFont val="Arial"/>
        <family val="2"/>
      </rPr>
      <t>(kuni 10% KÜSK toetuse eelarveperioodi kogusummast)</t>
    </r>
  </si>
  <si>
    <t>Perioodi eelarve kokku</t>
  </si>
  <si>
    <t>Perioodi eelarve täitmine kokku</t>
  </si>
  <si>
    <t>1.11. Töötuskindlustusmakse 1%</t>
  </si>
  <si>
    <t>1.10. Töötuskindlustusmakse 0,3%</t>
  </si>
  <si>
    <t>BRUTOPALK KOKKU alates 1. juunist</t>
  </si>
  <si>
    <t>BRUTOPALK KOKKU enne 1.juunit</t>
  </si>
  <si>
    <t xml:space="preserve">LISA 1.      </t>
  </si>
  <si>
    <t>KÜSK toetuse osatähtsus perioodi eelarvest</t>
  </si>
  <si>
    <t>Perioodi kogu kaasfinantseeringu summa kokku</t>
  </si>
  <si>
    <t>Perioodi mitterahaline kaasfinantseering kokku</t>
  </si>
  <si>
    <t>Perioodi mitterahalise kaasfinantseeringu osatähtsus kaasfinantseeringust</t>
  </si>
  <si>
    <t>Osatähtsused kogu perioodi eelarvest</t>
  </si>
  <si>
    <t>Kaasfinantseeringu lisamisel aruandesse jälgige, et kaasfinantseeringu summa ei ületaks eelarves ettenähtud summat.</t>
  </si>
  <si>
    <t>BRUTOPALK KOKKU alates 1. augustist</t>
  </si>
  <si>
    <t>1.12. Töötuskindlustusmakse 1,4%</t>
  </si>
  <si>
    <t>1.13. Sotsiaalmaks 33%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</si>
</sst>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0.0%"/>
    <numFmt numFmtId="167" formatCode="[$-425]d\.\ mmmm\ yyyy&quot;. a.&quot;"/>
    <numFmt numFmtId="168" formatCode="0.000%"/>
    <numFmt numFmtId="169" formatCode="0.0000%"/>
    <numFmt numFmtId="170" formatCode="#,##0.00_ ;[Red]\-#,##0.00\ "/>
    <numFmt numFmtId="171" formatCode="#,##0.0"/>
  </numFmts>
  <fonts count="7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7" tint="-0.24997000396251678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796B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0" fillId="33" borderId="10" xfId="0" applyNumberFormat="1" applyFill="1" applyBorder="1" applyAlignment="1">
      <alignment horizontal="center" shrinkToFit="1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0" fillId="33" borderId="1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horizontal="center" shrinkToFit="1"/>
    </xf>
    <xf numFmtId="164" fontId="0" fillId="0" borderId="13" xfId="0" applyNumberFormat="1" applyBorder="1" applyAlignment="1">
      <alignment horizontal="center" shrinkToFit="1"/>
    </xf>
    <xf numFmtId="164" fontId="0" fillId="0" borderId="14" xfId="0" applyNumberFormat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164" fontId="0" fillId="0" borderId="15" xfId="0" applyNumberFormat="1" applyBorder="1" applyAlignment="1">
      <alignment horizontal="center" shrinkToFit="1"/>
    </xf>
    <xf numFmtId="164" fontId="0" fillId="0" borderId="16" xfId="0" applyNumberFormat="1" applyBorder="1" applyAlignment="1">
      <alignment horizontal="center" shrinkToFit="1"/>
    </xf>
    <xf numFmtId="164" fontId="6" fillId="33" borderId="17" xfId="0" applyNumberFormat="1" applyFont="1" applyFill="1" applyBorder="1" applyAlignment="1">
      <alignment horizontal="center" vertical="center" shrinkToFit="1"/>
    </xf>
    <xf numFmtId="164" fontId="6" fillId="33" borderId="18" xfId="0" applyNumberFormat="1" applyFont="1" applyFill="1" applyBorder="1" applyAlignment="1">
      <alignment horizontal="center" vertical="center" shrinkToFit="1"/>
    </xf>
    <xf numFmtId="164" fontId="6" fillId="33" borderId="19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shrinkToFit="1"/>
    </xf>
    <xf numFmtId="164" fontId="0" fillId="33" borderId="24" xfId="0" applyNumberFormat="1" applyFill="1" applyBorder="1" applyAlignment="1">
      <alignment horizontal="center" shrinkToFit="1"/>
    </xf>
    <xf numFmtId="164" fontId="6" fillId="33" borderId="18" xfId="0" applyNumberFormat="1" applyFont="1" applyFill="1" applyBorder="1" applyAlignment="1">
      <alignment horizontal="center" vertical="center" shrinkToFit="1"/>
    </xf>
    <xf numFmtId="164" fontId="6" fillId="33" borderId="19" xfId="0" applyNumberFormat="1" applyFont="1" applyFill="1" applyBorder="1" applyAlignment="1">
      <alignment horizontal="center" vertical="center" shrinkToFit="1"/>
    </xf>
    <xf numFmtId="164" fontId="15" fillId="33" borderId="11" xfId="0" applyNumberFormat="1" applyFont="1" applyFill="1" applyBorder="1" applyAlignment="1">
      <alignment horizontal="center" vertical="center" shrinkToFit="1"/>
    </xf>
    <xf numFmtId="164" fontId="15" fillId="33" borderId="18" xfId="0" applyNumberFormat="1" applyFont="1" applyFill="1" applyBorder="1" applyAlignment="1">
      <alignment horizontal="center" vertical="center" shrinkToFit="1"/>
    </xf>
    <xf numFmtId="164" fontId="15" fillId="33" borderId="19" xfId="0" applyNumberFormat="1" applyFont="1" applyFill="1" applyBorder="1" applyAlignment="1">
      <alignment horizontal="center" vertical="center" shrinkToFit="1"/>
    </xf>
    <xf numFmtId="164" fontId="0" fillId="0" borderId="25" xfId="0" applyNumberFormat="1" applyBorder="1" applyAlignment="1">
      <alignment horizontal="center" vertical="center" shrinkToFit="1"/>
    </xf>
    <xf numFmtId="164" fontId="0" fillId="0" borderId="26" xfId="0" applyNumberFormat="1" applyBorder="1" applyAlignment="1">
      <alignment horizontal="center" vertical="center" shrinkToFit="1"/>
    </xf>
    <xf numFmtId="169" fontId="0" fillId="0" borderId="27" xfId="59" applyNumberFormat="1" applyFont="1" applyBorder="1" applyAlignment="1">
      <alignment horizontal="center" vertical="center" shrinkToFit="1"/>
    </xf>
    <xf numFmtId="164" fontId="15" fillId="33" borderId="28" xfId="0" applyNumberFormat="1" applyFont="1" applyFill="1" applyBorder="1" applyAlignment="1">
      <alignment horizontal="center" vertical="center" shrinkToFit="1"/>
    </xf>
    <xf numFmtId="164" fontId="15" fillId="33" borderId="17" xfId="0" applyNumberFormat="1" applyFont="1" applyFill="1" applyBorder="1" applyAlignment="1">
      <alignment horizontal="center" vertical="center" shrinkToFit="1"/>
    </xf>
    <xf numFmtId="164" fontId="0" fillId="33" borderId="29" xfId="0" applyNumberFormat="1" applyFill="1" applyBorder="1" applyAlignment="1">
      <alignment horizontal="center" shrinkToFit="1"/>
    </xf>
    <xf numFmtId="166" fontId="0" fillId="0" borderId="30" xfId="59" applyNumberFormat="1" applyFont="1" applyFill="1" applyBorder="1" applyAlignment="1">
      <alignment horizontal="center" vertical="center" shrinkToFit="1"/>
    </xf>
    <xf numFmtId="166" fontId="0" fillId="0" borderId="31" xfId="59" applyNumberFormat="1" applyFont="1" applyFill="1" applyBorder="1" applyAlignment="1">
      <alignment horizontal="center" vertical="center" shrinkToFit="1"/>
    </xf>
    <xf numFmtId="164" fontId="15" fillId="0" borderId="32" xfId="0" applyNumberFormat="1" applyFont="1" applyFill="1" applyBorder="1" applyAlignment="1">
      <alignment horizontal="center" vertical="center" shrinkToFit="1"/>
    </xf>
    <xf numFmtId="164" fontId="15" fillId="0" borderId="33" xfId="0" applyNumberFormat="1" applyFont="1" applyFill="1" applyBorder="1" applyAlignment="1">
      <alignment horizontal="center" vertical="center" shrinkToFit="1"/>
    </xf>
    <xf numFmtId="9" fontId="0" fillId="0" borderId="34" xfId="59" applyFont="1" applyFill="1" applyBorder="1" applyAlignment="1">
      <alignment horizontal="center" vertical="center" shrinkToFit="1"/>
    </xf>
    <xf numFmtId="166" fontId="9" fillId="0" borderId="35" xfId="59" applyNumberFormat="1" applyFont="1" applyFill="1" applyBorder="1" applyAlignment="1">
      <alignment horizontal="center" vertical="center" shrinkToFit="1"/>
    </xf>
    <xf numFmtId="166" fontId="9" fillId="0" borderId="36" xfId="59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6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shrinkToFit="1"/>
      <protection locked="0"/>
    </xf>
    <xf numFmtId="164" fontId="0" fillId="0" borderId="37" xfId="0" applyNumberFormat="1" applyBorder="1" applyAlignment="1" applyProtection="1">
      <alignment horizontal="center" shrinkToFit="1"/>
      <protection locked="0"/>
    </xf>
    <xf numFmtId="164" fontId="0" fillId="0" borderId="23" xfId="0" applyNumberFormat="1" applyBorder="1" applyAlignment="1" applyProtection="1">
      <alignment horizontal="center" shrinkToFit="1"/>
      <protection locked="0"/>
    </xf>
    <xf numFmtId="164" fontId="0" fillId="0" borderId="21" xfId="0" applyNumberFormat="1" applyBorder="1" applyAlignment="1" applyProtection="1">
      <alignment horizontal="center" shrinkToFit="1"/>
      <protection locked="0"/>
    </xf>
    <xf numFmtId="164" fontId="0" fillId="0" borderId="22" xfId="0" applyNumberFormat="1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164" fontId="0" fillId="0" borderId="13" xfId="0" applyNumberFormat="1" applyBorder="1" applyAlignment="1" applyProtection="1">
      <alignment horizontal="center" shrinkToFit="1"/>
      <protection locked="0"/>
    </xf>
    <xf numFmtId="164" fontId="0" fillId="0" borderId="14" xfId="0" applyNumberFormat="1" applyBorder="1" applyAlignment="1" applyProtection="1">
      <alignment horizontal="center" shrinkToFit="1"/>
      <protection locked="0"/>
    </xf>
    <xf numFmtId="164" fontId="0" fillId="0" borderId="38" xfId="0" applyNumberFormat="1" applyBorder="1" applyAlignment="1" applyProtection="1">
      <alignment horizontal="center" shrinkToFit="1"/>
      <protection locked="0"/>
    </xf>
    <xf numFmtId="164" fontId="0" fillId="0" borderId="39" xfId="0" applyNumberFormat="1" applyBorder="1" applyAlignment="1" applyProtection="1">
      <alignment horizontal="center" shrinkToFit="1"/>
      <protection locked="0"/>
    </xf>
    <xf numFmtId="164" fontId="0" fillId="0" borderId="40" xfId="0" applyNumberFormat="1" applyBorder="1" applyAlignment="1" applyProtection="1">
      <alignment horizontal="center" shrinkToFit="1"/>
      <protection locked="0"/>
    </xf>
    <xf numFmtId="164" fontId="0" fillId="0" borderId="20" xfId="0" applyNumberFormat="1" applyBorder="1" applyAlignment="1" applyProtection="1">
      <alignment horizontal="center" shrinkToFit="1"/>
      <protection locked="0"/>
    </xf>
    <xf numFmtId="164" fontId="0" fillId="0" borderId="41" xfId="0" applyNumberFormat="1" applyBorder="1" applyAlignment="1" applyProtection="1">
      <alignment horizontal="center" shrinkToFit="1"/>
      <protection locked="0"/>
    </xf>
    <xf numFmtId="164" fontId="0" fillId="0" borderId="42" xfId="0" applyNumberFormat="1" applyBorder="1" applyAlignment="1" applyProtection="1">
      <alignment horizontal="center" shrinkToFit="1"/>
      <protection locked="0"/>
    </xf>
    <xf numFmtId="164" fontId="0" fillId="0" borderId="43" xfId="0" applyNumberFormat="1" applyBorder="1" applyAlignment="1" applyProtection="1">
      <alignment horizontal="center" shrinkToFit="1"/>
      <protection locked="0"/>
    </xf>
    <xf numFmtId="164" fontId="0" fillId="0" borderId="15" xfId="0" applyNumberFormat="1" applyBorder="1" applyAlignment="1" applyProtection="1">
      <alignment horizontal="center" shrinkToFit="1"/>
      <protection locked="0"/>
    </xf>
    <xf numFmtId="164" fontId="0" fillId="0" borderId="16" xfId="0" applyNumberFormat="1" applyBorder="1" applyAlignment="1" applyProtection="1">
      <alignment horizontal="center" shrinkToFit="1"/>
      <protection locked="0"/>
    </xf>
    <xf numFmtId="0" fontId="8" fillId="33" borderId="40" xfId="0" applyFont="1" applyFill="1" applyBorder="1" applyAlignment="1">
      <alignment horizontal="right" indent="3"/>
    </xf>
    <xf numFmtId="0" fontId="8" fillId="33" borderId="41" xfId="0" applyFont="1" applyFill="1" applyBorder="1" applyAlignment="1">
      <alignment horizontal="right" indent="3"/>
    </xf>
    <xf numFmtId="0" fontId="8" fillId="33" borderId="43" xfId="0" applyFont="1" applyFill="1" applyBorder="1" applyAlignment="1">
      <alignment horizontal="right" indent="3"/>
    </xf>
    <xf numFmtId="0" fontId="0" fillId="0" borderId="40" xfId="0" applyFont="1" applyBorder="1" applyAlignment="1" applyProtection="1">
      <alignment vertical="center" shrinkToFit="1"/>
      <protection locked="0"/>
    </xf>
    <xf numFmtId="0" fontId="0" fillId="0" borderId="41" xfId="0" applyFont="1" applyBorder="1" applyAlignment="1" applyProtection="1">
      <alignment vertical="center" shrinkToFit="1"/>
      <protection locked="0"/>
    </xf>
    <xf numFmtId="0" fontId="0" fillId="0" borderId="0" xfId="0" applyFill="1" applyAlignment="1">
      <alignment/>
    </xf>
    <xf numFmtId="0" fontId="6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65" fillId="32" borderId="0" xfId="0" applyFont="1" applyFill="1" applyBorder="1" applyAlignment="1">
      <alignment horizontal="center" vertical="center" wrapText="1"/>
    </xf>
    <xf numFmtId="0" fontId="66" fillId="32" borderId="0" xfId="0" applyFont="1" applyFill="1" applyBorder="1" applyAlignment="1">
      <alignment horizontal="right" vertical="center"/>
    </xf>
    <xf numFmtId="164" fontId="66" fillId="32" borderId="0" xfId="0" applyNumberFormat="1" applyFont="1" applyFill="1" applyBorder="1" applyAlignment="1">
      <alignment horizontal="center" vertical="center" shrinkToFit="1"/>
    </xf>
    <xf numFmtId="164" fontId="66" fillId="32" borderId="0" xfId="0" applyNumberFormat="1" applyFont="1" applyFill="1" applyBorder="1" applyAlignment="1">
      <alignment horizontal="center" vertical="center"/>
    </xf>
    <xf numFmtId="164" fontId="65" fillId="32" borderId="0" xfId="0" applyNumberFormat="1" applyFont="1" applyFill="1" applyBorder="1" applyAlignment="1">
      <alignment horizontal="center" vertical="center" wrapText="1"/>
    </xf>
    <xf numFmtId="164" fontId="66" fillId="32" borderId="0" xfId="0" applyNumberFormat="1" applyFont="1" applyFill="1" applyBorder="1" applyAlignment="1">
      <alignment horizontal="center" vertical="center" wrapText="1"/>
    </xf>
    <xf numFmtId="0" fontId="65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9" fillId="32" borderId="44" xfId="0" applyFont="1" applyFill="1" applyBorder="1" applyAlignment="1">
      <alignment horizontal="center" vertical="center" wrapText="1"/>
    </xf>
    <xf numFmtId="0" fontId="0" fillId="32" borderId="45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66" fillId="32" borderId="46" xfId="0" applyNumberFormat="1" applyFont="1" applyFill="1" applyBorder="1" applyAlignment="1">
      <alignment horizontal="center" vertical="center" shrinkToFit="1"/>
    </xf>
    <xf numFmtId="4" fontId="0" fillId="32" borderId="31" xfId="0" applyNumberFormat="1" applyFill="1" applyBorder="1" applyAlignment="1">
      <alignment horizontal="center" shrinkToFit="1"/>
    </xf>
    <xf numFmtId="0" fontId="0" fillId="32" borderId="44" xfId="0" applyFill="1" applyBorder="1" applyAlignment="1">
      <alignment horizontal="center" shrinkToFit="1"/>
    </xf>
    <xf numFmtId="0" fontId="0" fillId="32" borderId="0" xfId="0" applyFill="1" applyAlignment="1">
      <alignment horizontal="center"/>
    </xf>
    <xf numFmtId="164" fontId="67" fillId="32" borderId="0" xfId="0" applyNumberFormat="1" applyFont="1" applyFill="1" applyBorder="1" applyAlignment="1">
      <alignment horizontal="center" vertical="center" shrinkToFit="1"/>
    </xf>
    <xf numFmtId="0" fontId="0" fillId="32" borderId="0" xfId="0" applyFont="1" applyFill="1" applyBorder="1" applyAlignment="1">
      <alignment horizontal="right"/>
    </xf>
    <xf numFmtId="164" fontId="0" fillId="32" borderId="0" xfId="0" applyNumberFormat="1" applyFont="1" applyFill="1" applyBorder="1" applyAlignment="1">
      <alignment horizontal="center" shrinkToFit="1"/>
    </xf>
    <xf numFmtId="166" fontId="17" fillId="34" borderId="0" xfId="0" applyNumberFormat="1" applyFont="1" applyFill="1" applyBorder="1" applyAlignment="1">
      <alignment horizontal="center" vertical="center" shrinkToFit="1"/>
    </xf>
    <xf numFmtId="166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0" fontId="0" fillId="0" borderId="37" xfId="0" applyFont="1" applyBorder="1" applyAlignment="1" applyProtection="1">
      <alignment horizontal="center" shrinkToFit="1"/>
      <protection locked="0"/>
    </xf>
    <xf numFmtId="0" fontId="0" fillId="0" borderId="20" xfId="0" applyFont="1" applyBorder="1" applyAlignment="1" applyProtection="1">
      <alignment vertical="center" shrinkToFit="1"/>
      <protection locked="0"/>
    </xf>
    <xf numFmtId="0" fontId="0" fillId="0" borderId="21" xfId="0" applyFont="1" applyBorder="1" applyAlignment="1" applyProtection="1">
      <alignment horizontal="center" shrinkToFit="1"/>
      <protection locked="0"/>
    </xf>
    <xf numFmtId="0" fontId="0" fillId="0" borderId="43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horizontal="center" shrinkToFit="1"/>
      <protection locked="0"/>
    </xf>
    <xf numFmtId="0" fontId="0" fillId="0" borderId="13" xfId="0" applyFont="1" applyBorder="1" applyAlignment="1" applyProtection="1">
      <alignment horizontal="center" shrinkToFit="1"/>
      <protection locked="0"/>
    </xf>
    <xf numFmtId="16" fontId="0" fillId="0" borderId="41" xfId="0" applyNumberFormat="1" applyFont="1" applyBorder="1" applyAlignment="1" applyProtection="1">
      <alignment vertical="center" shrinkToFit="1"/>
      <protection locked="0"/>
    </xf>
    <xf numFmtId="14" fontId="0" fillId="32" borderId="0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 applyProtection="1">
      <alignment horizontal="center" shrinkToFit="1"/>
      <protection locked="0"/>
    </xf>
    <xf numFmtId="164" fontId="0" fillId="0" borderId="14" xfId="0" applyNumberFormat="1" applyFont="1" applyBorder="1" applyAlignment="1" applyProtection="1">
      <alignment horizontal="center" shrinkToFit="1"/>
      <protection locked="0"/>
    </xf>
    <xf numFmtId="164" fontId="0" fillId="33" borderId="10" xfId="0" applyNumberFormat="1" applyFont="1" applyFill="1" applyBorder="1" applyAlignment="1">
      <alignment horizontal="center" shrinkToFit="1"/>
    </xf>
    <xf numFmtId="164" fontId="0" fillId="0" borderId="41" xfId="0" applyNumberFormat="1" applyFont="1" applyBorder="1" applyAlignment="1" applyProtection="1">
      <alignment horizontal="center" shrinkToFit="1"/>
      <protection locked="0"/>
    </xf>
    <xf numFmtId="0" fontId="0" fillId="0" borderId="0" xfId="0" applyFont="1" applyAlignment="1">
      <alignment/>
    </xf>
    <xf numFmtId="0" fontId="68" fillId="0" borderId="0" xfId="0" applyFont="1" applyAlignment="1" applyProtection="1">
      <alignment horizontal="left" vertical="center" indent="1"/>
      <protection hidden="1"/>
    </xf>
    <xf numFmtId="0" fontId="0" fillId="0" borderId="42" xfId="0" applyFont="1" applyBorder="1" applyAlignment="1" applyProtection="1">
      <alignment vertical="center" shrinkToFit="1"/>
      <protection locked="0"/>
    </xf>
    <xf numFmtId="0" fontId="0" fillId="0" borderId="38" xfId="0" applyFont="1" applyBorder="1" applyAlignment="1" applyProtection="1">
      <alignment horizontal="center" shrinkToFi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47" xfId="0" applyFont="1" applyFill="1" applyBorder="1" applyAlignment="1">
      <alignment horizontal="left" vertical="center" indent="1"/>
    </xf>
    <xf numFmtId="0" fontId="65" fillId="32" borderId="48" xfId="0" applyFont="1" applyFill="1" applyBorder="1" applyAlignment="1">
      <alignment horizontal="left" vertical="center" indent="1"/>
    </xf>
    <xf numFmtId="0" fontId="65" fillId="32" borderId="49" xfId="0" applyFont="1" applyFill="1" applyBorder="1" applyAlignment="1">
      <alignment horizontal="left" vertical="center" indent="1"/>
    </xf>
    <xf numFmtId="0" fontId="0" fillId="32" borderId="50" xfId="0" applyFont="1" applyFill="1" applyBorder="1" applyAlignment="1">
      <alignment horizontal="left" vertical="center" indent="1"/>
    </xf>
    <xf numFmtId="0" fontId="0" fillId="32" borderId="51" xfId="0" applyFont="1" applyFill="1" applyBorder="1" applyAlignment="1">
      <alignment vertical="center"/>
    </xf>
    <xf numFmtId="0" fontId="0" fillId="32" borderId="52" xfId="0" applyFont="1" applyFill="1" applyBorder="1" applyAlignment="1">
      <alignment vertical="center"/>
    </xf>
    <xf numFmtId="0" fontId="0" fillId="32" borderId="53" xfId="0" applyFont="1" applyFill="1" applyBorder="1" applyAlignment="1">
      <alignment horizontal="left" vertical="center" indent="1"/>
    </xf>
    <xf numFmtId="0" fontId="0" fillId="32" borderId="54" xfId="0" applyFont="1" applyFill="1" applyBorder="1" applyAlignment="1">
      <alignment vertical="center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64" fontId="69" fillId="32" borderId="0" xfId="0" applyNumberFormat="1" applyFont="1" applyFill="1" applyBorder="1" applyAlignment="1">
      <alignment horizontal="left" vertical="center" indent="1"/>
    </xf>
    <xf numFmtId="0" fontId="0" fillId="32" borderId="0" xfId="0" applyFont="1" applyFill="1" applyAlignment="1">
      <alignment horizontal="right" vertical="center"/>
    </xf>
    <xf numFmtId="14" fontId="0" fillId="32" borderId="0" xfId="0" applyNumberFormat="1" applyFill="1" applyAlignment="1">
      <alignment horizontal="center" vertical="center" wrapText="1"/>
    </xf>
    <xf numFmtId="14" fontId="0" fillId="32" borderId="0" xfId="0" applyNumberFormat="1" applyFill="1" applyAlignment="1">
      <alignment horizontal="center" vertical="center"/>
    </xf>
    <xf numFmtId="0" fontId="2" fillId="32" borderId="0" xfId="0" applyFont="1" applyFill="1" applyAlignment="1">
      <alignment/>
    </xf>
    <xf numFmtId="0" fontId="0" fillId="0" borderId="51" xfId="0" applyBorder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wrapText="1"/>
    </xf>
    <xf numFmtId="0" fontId="9" fillId="32" borderId="0" xfId="0" applyFont="1" applyFill="1" applyAlignment="1">
      <alignment horizontal="center" vertical="center" wrapText="1"/>
    </xf>
    <xf numFmtId="164" fontId="69" fillId="0" borderId="0" xfId="0" applyNumberFormat="1" applyFont="1" applyFill="1" applyBorder="1" applyAlignment="1" applyProtection="1">
      <alignment horizontal="left" vertical="center" indent="1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31" xfId="0" applyNumberForma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14" fontId="0" fillId="0" borderId="55" xfId="0" applyNumberFormat="1" applyFill="1" applyBorder="1" applyAlignment="1" applyProtection="1">
      <alignment horizontal="center" shrinkToFit="1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 shrinkToFit="1"/>
      <protection locked="0"/>
    </xf>
    <xf numFmtId="0" fontId="0" fillId="0" borderId="55" xfId="0" applyFill="1" applyBorder="1" applyAlignment="1" applyProtection="1">
      <alignment horizontal="center" shrinkToFit="1"/>
      <protection locked="0"/>
    </xf>
    <xf numFmtId="0" fontId="0" fillId="0" borderId="44" xfId="0" applyFill="1" applyBorder="1" applyAlignment="1" applyProtection="1">
      <alignment horizontal="center" shrinkToFit="1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56" xfId="0" applyFill="1" applyBorder="1" applyAlignment="1" applyProtection="1">
      <alignment horizontal="center" shrinkToFit="1"/>
      <protection locked="0"/>
    </xf>
    <xf numFmtId="4" fontId="0" fillId="0" borderId="31" xfId="0" applyNumberFormat="1" applyFont="1" applyFill="1" applyBorder="1" applyAlignment="1" applyProtection="1">
      <alignment horizontal="center" shrinkToFit="1"/>
      <protection locked="0"/>
    </xf>
    <xf numFmtId="3" fontId="0" fillId="32" borderId="57" xfId="0" applyNumberFormat="1" applyFill="1" applyBorder="1" applyAlignment="1">
      <alignment horizontal="center" vertical="center" shrinkToFit="1"/>
    </xf>
    <xf numFmtId="3" fontId="0" fillId="32" borderId="58" xfId="0" applyNumberFormat="1" applyFill="1" applyBorder="1" applyAlignment="1">
      <alignment horizontal="center" vertical="center" shrinkToFit="1"/>
    </xf>
    <xf numFmtId="3" fontId="0" fillId="32" borderId="47" xfId="0" applyNumberFormat="1" applyFill="1" applyBorder="1" applyAlignment="1">
      <alignment horizontal="center" vertical="center" shrinkToFit="1"/>
    </xf>
    <xf numFmtId="3" fontId="0" fillId="32" borderId="59" xfId="0" applyNumberFormat="1" applyFill="1" applyBorder="1" applyAlignment="1">
      <alignment horizontal="center" vertical="center" shrinkToFit="1"/>
    </xf>
    <xf numFmtId="3" fontId="65" fillId="32" borderId="60" xfId="0" applyNumberFormat="1" applyFont="1" applyFill="1" applyBorder="1" applyAlignment="1">
      <alignment horizontal="center" vertical="center" shrinkToFit="1"/>
    </xf>
    <xf numFmtId="3" fontId="65" fillId="32" borderId="53" xfId="0" applyNumberFormat="1" applyFont="1" applyFill="1" applyBorder="1" applyAlignment="1">
      <alignment horizontal="center" vertical="center" shrinkToFit="1"/>
    </xf>
    <xf numFmtId="3" fontId="65" fillId="32" borderId="44" xfId="0" applyNumberFormat="1" applyFont="1" applyFill="1" applyBorder="1" applyAlignment="1">
      <alignment horizontal="center" vertical="center" shrinkToFit="1"/>
    </xf>
    <xf numFmtId="3" fontId="65" fillId="32" borderId="56" xfId="0" applyNumberFormat="1" applyFont="1" applyFill="1" applyBorder="1" applyAlignment="1">
      <alignment horizontal="center" vertical="center" shrinkToFit="1"/>
    </xf>
    <xf numFmtId="3" fontId="65" fillId="32" borderId="61" xfId="0" applyNumberFormat="1" applyFont="1" applyFill="1" applyBorder="1" applyAlignment="1">
      <alignment horizontal="center" vertical="center" shrinkToFit="1"/>
    </xf>
    <xf numFmtId="3" fontId="65" fillId="32" borderId="62" xfId="0" applyNumberFormat="1" applyFont="1" applyFill="1" applyBorder="1" applyAlignment="1">
      <alignment horizontal="center" vertical="center" shrinkToFit="1"/>
    </xf>
    <xf numFmtId="3" fontId="65" fillId="32" borderId="63" xfId="0" applyNumberFormat="1" applyFont="1" applyFill="1" applyBorder="1" applyAlignment="1">
      <alignment horizontal="center" vertical="center" shrinkToFit="1"/>
    </xf>
    <xf numFmtId="3" fontId="65" fillId="32" borderId="64" xfId="0" applyNumberFormat="1" applyFont="1" applyFill="1" applyBorder="1" applyAlignment="1">
      <alignment horizontal="center" vertical="center" shrinkToFit="1"/>
    </xf>
    <xf numFmtId="3" fontId="0" fillId="32" borderId="65" xfId="0" applyNumberFormat="1" applyFill="1" applyBorder="1" applyAlignment="1">
      <alignment horizontal="center" vertical="center" shrinkToFit="1"/>
    </xf>
    <xf numFmtId="3" fontId="0" fillId="32" borderId="50" xfId="0" applyNumberFormat="1" applyFill="1" applyBorder="1" applyAlignment="1">
      <alignment horizontal="center" vertical="center" shrinkToFit="1"/>
    </xf>
    <xf numFmtId="3" fontId="0" fillId="32" borderId="46" xfId="0" applyNumberFormat="1" applyFill="1" applyBorder="1" applyAlignment="1">
      <alignment horizontal="center" vertical="center" shrinkToFit="1"/>
    </xf>
    <xf numFmtId="0" fontId="0" fillId="32" borderId="66" xfId="0" applyFill="1" applyBorder="1" applyAlignment="1">
      <alignment horizontal="center" vertical="center" shrinkToFit="1"/>
    </xf>
    <xf numFmtId="0" fontId="0" fillId="32" borderId="50" xfId="0" applyFill="1" applyBorder="1" applyAlignment="1">
      <alignment horizontal="center" vertical="center" shrinkToFit="1"/>
    </xf>
    <xf numFmtId="0" fontId="0" fillId="32" borderId="66" xfId="0" applyFill="1" applyBorder="1" applyAlignment="1">
      <alignment vertical="center" shrinkToFit="1"/>
    </xf>
    <xf numFmtId="0" fontId="0" fillId="32" borderId="67" xfId="0" applyFill="1" applyBorder="1" applyAlignment="1">
      <alignment vertical="center" shrinkToFit="1"/>
    </xf>
    <xf numFmtId="3" fontId="0" fillId="32" borderId="68" xfId="0" applyNumberFormat="1" applyFill="1" applyBorder="1" applyAlignment="1">
      <alignment horizontal="center" vertical="center" shrinkToFit="1"/>
    </xf>
    <xf numFmtId="3" fontId="0" fillId="32" borderId="31" xfId="0" applyNumberFormat="1" applyFill="1" applyBorder="1" applyAlignment="1">
      <alignment horizontal="center" vertical="center" shrinkToFit="1"/>
    </xf>
    <xf numFmtId="3" fontId="0" fillId="32" borderId="55" xfId="0" applyNumberFormat="1" applyFill="1" applyBorder="1" applyAlignment="1">
      <alignment horizontal="center" vertical="center" shrinkToFit="1"/>
    </xf>
    <xf numFmtId="166" fontId="0" fillId="32" borderId="68" xfId="0" applyNumberFormat="1" applyFill="1" applyBorder="1" applyAlignment="1">
      <alignment horizontal="center" vertical="center" shrinkToFit="1"/>
    </xf>
    <xf numFmtId="0" fontId="0" fillId="32" borderId="60" xfId="0" applyFill="1" applyBorder="1" applyAlignment="1">
      <alignment vertical="center" shrinkToFit="1"/>
    </xf>
    <xf numFmtId="166" fontId="0" fillId="32" borderId="53" xfId="0" applyNumberFormat="1" applyFill="1" applyBorder="1" applyAlignment="1">
      <alignment horizontal="center" vertical="center" shrinkToFit="1"/>
    </xf>
    <xf numFmtId="166" fontId="0" fillId="32" borderId="44" xfId="0" applyNumberFormat="1" applyFill="1" applyBorder="1" applyAlignment="1">
      <alignment horizontal="center" vertical="center" shrinkToFit="1"/>
    </xf>
    <xf numFmtId="0" fontId="0" fillId="32" borderId="56" xfId="0" applyFill="1" applyBorder="1" applyAlignment="1">
      <alignment horizontal="center" vertical="center" shrinkToFit="1"/>
    </xf>
    <xf numFmtId="0" fontId="0" fillId="32" borderId="53" xfId="0" applyFill="1" applyBorder="1" applyAlignment="1">
      <alignment horizontal="center" vertical="center" shrinkToFit="1"/>
    </xf>
    <xf numFmtId="0" fontId="0" fillId="32" borderId="56" xfId="0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66" fillId="0" borderId="0" xfId="0" applyFont="1" applyAlignment="1">
      <alignment vertical="center" wrapText="1"/>
    </xf>
    <xf numFmtId="0" fontId="0" fillId="32" borderId="44" xfId="0" applyFont="1" applyFill="1" applyBorder="1" applyAlignment="1">
      <alignment horizontal="center" vertical="center" wrapText="1"/>
    </xf>
    <xf numFmtId="170" fontId="66" fillId="32" borderId="38" xfId="0" applyNumberFormat="1" applyFont="1" applyFill="1" applyBorder="1" applyAlignment="1">
      <alignment horizontal="center" vertical="center" shrinkToFit="1"/>
    </xf>
    <xf numFmtId="170" fontId="66" fillId="32" borderId="69" xfId="0" applyNumberFormat="1" applyFont="1" applyFill="1" applyBorder="1" applyAlignment="1">
      <alignment horizontal="center" vertical="center" shrinkToFit="1"/>
    </xf>
    <xf numFmtId="170" fontId="66" fillId="32" borderId="70" xfId="0" applyNumberFormat="1" applyFont="1" applyFill="1" applyBorder="1" applyAlignment="1">
      <alignment horizontal="center" vertical="center" shrinkToFit="1"/>
    </xf>
    <xf numFmtId="3" fontId="9" fillId="32" borderId="71" xfId="0" applyNumberFormat="1" applyFont="1" applyFill="1" applyBorder="1" applyAlignment="1">
      <alignment horizontal="center" vertical="center" shrinkToFit="1"/>
    </xf>
    <xf numFmtId="0" fontId="9" fillId="32" borderId="46" xfId="0" applyFont="1" applyFill="1" applyBorder="1" applyAlignment="1">
      <alignment horizontal="center" vertical="center" shrinkToFit="1"/>
    </xf>
    <xf numFmtId="0" fontId="0" fillId="32" borderId="72" xfId="0" applyFont="1" applyFill="1" applyBorder="1" applyAlignment="1">
      <alignment horizontal="center" vertical="center"/>
    </xf>
    <xf numFmtId="0" fontId="0" fillId="32" borderId="73" xfId="0" applyFont="1" applyFill="1" applyBorder="1" applyAlignment="1">
      <alignment horizontal="center" vertical="center"/>
    </xf>
    <xf numFmtId="0" fontId="0" fillId="32" borderId="74" xfId="0" applyFont="1" applyFill="1" applyBorder="1" applyAlignment="1">
      <alignment horizontal="center" vertical="center"/>
    </xf>
    <xf numFmtId="0" fontId="0" fillId="32" borderId="7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76" xfId="0" applyFont="1" applyFill="1" applyBorder="1" applyAlignment="1">
      <alignment horizontal="center" vertical="center"/>
    </xf>
    <xf numFmtId="0" fontId="0" fillId="32" borderId="65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32" borderId="77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left" wrapText="1" indent="1"/>
      <protection locked="0"/>
    </xf>
    <xf numFmtId="0" fontId="0" fillId="0" borderId="31" xfId="0" applyFill="1" applyBorder="1" applyAlignment="1" applyProtection="1">
      <alignment horizontal="left" wrapText="1" indent="1"/>
      <protection locked="0"/>
    </xf>
    <xf numFmtId="0" fontId="0" fillId="0" borderId="44" xfId="0" applyFill="1" applyBorder="1" applyAlignment="1" applyProtection="1">
      <alignment horizontal="left" wrapText="1" indent="1"/>
      <protection locked="0"/>
    </xf>
    <xf numFmtId="14" fontId="0" fillId="0" borderId="31" xfId="0" applyNumberForma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wrapText="1"/>
      <protection locked="0"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1" xfId="0" applyFill="1" applyBorder="1" applyAlignment="1" applyProtection="1">
      <alignment horizontal="center" wrapText="1"/>
      <protection locked="0"/>
    </xf>
    <xf numFmtId="0" fontId="0" fillId="0" borderId="31" xfId="0" applyFill="1" applyBorder="1" applyAlignment="1" applyProtection="1">
      <alignment horizontal="left" wrapText="1"/>
      <protection locked="0"/>
    </xf>
    <xf numFmtId="0" fontId="0" fillId="0" borderId="44" xfId="0" applyFill="1" applyBorder="1" applyAlignment="1" applyProtection="1">
      <alignment horizontal="center" wrapText="1"/>
      <protection locked="0"/>
    </xf>
    <xf numFmtId="0" fontId="0" fillId="0" borderId="44" xfId="0" applyFill="1" applyBorder="1" applyAlignment="1" applyProtection="1">
      <alignment horizontal="left" wrapText="1"/>
      <protection locked="0"/>
    </xf>
    <xf numFmtId="14" fontId="0" fillId="0" borderId="56" xfId="0" applyNumberFormat="1" applyFill="1" applyBorder="1" applyAlignment="1" applyProtection="1">
      <alignment horizontal="center" shrinkToFit="1"/>
      <protection locked="0"/>
    </xf>
    <xf numFmtId="0" fontId="57" fillId="0" borderId="0" xfId="53" applyAlignment="1" applyProtection="1">
      <alignment vertical="center" wrapText="1"/>
      <protection/>
    </xf>
    <xf numFmtId="0" fontId="0" fillId="32" borderId="68" xfId="0" applyFont="1" applyFill="1" applyBorder="1" applyAlignment="1">
      <alignment horizontal="left" vertical="center" indent="1"/>
    </xf>
    <xf numFmtId="0" fontId="0" fillId="0" borderId="41" xfId="0" applyFont="1" applyBorder="1" applyAlignment="1">
      <alignment vertical="center" shrinkToFit="1"/>
    </xf>
    <xf numFmtId="14" fontId="0" fillId="0" borderId="0" xfId="0" applyNumberFormat="1" applyAlignment="1">
      <alignment/>
    </xf>
    <xf numFmtId="164" fontId="0" fillId="0" borderId="13" xfId="0" applyNumberFormat="1" applyFont="1" applyBorder="1" applyAlignment="1" applyProtection="1">
      <alignment horizontal="center" shrinkToFit="1"/>
      <protection/>
    </xf>
    <xf numFmtId="164" fontId="0" fillId="0" borderId="14" xfId="0" applyNumberFormat="1" applyFont="1" applyBorder="1" applyAlignment="1" applyProtection="1">
      <alignment horizontal="center" shrinkToFit="1"/>
      <protection/>
    </xf>
    <xf numFmtId="164" fontId="0" fillId="33" borderId="78" xfId="0" applyNumberFormat="1" applyFill="1" applyBorder="1" applyAlignment="1">
      <alignment horizontal="center" shrinkToFit="1"/>
    </xf>
    <xf numFmtId="164" fontId="6" fillId="33" borderId="27" xfId="0" applyNumberFormat="1" applyFont="1" applyFill="1" applyBorder="1" applyAlignment="1">
      <alignment horizontal="center" vertical="center" shrinkToFit="1"/>
    </xf>
    <xf numFmtId="164" fontId="6" fillId="33" borderId="25" xfId="0" applyNumberFormat="1" applyFont="1" applyFill="1" applyBorder="1" applyAlignment="1">
      <alignment horizontal="center" vertical="center" shrinkToFit="1"/>
    </xf>
    <xf numFmtId="164" fontId="0" fillId="35" borderId="13" xfId="0" applyNumberFormat="1" applyFill="1" applyBorder="1" applyAlignment="1">
      <alignment horizontal="center" shrinkToFit="1"/>
    </xf>
    <xf numFmtId="164" fontId="0" fillId="35" borderId="41" xfId="0" applyNumberFormat="1" applyFill="1" applyBorder="1" applyAlignment="1">
      <alignment horizontal="center" shrinkToFit="1"/>
    </xf>
    <xf numFmtId="164" fontId="0" fillId="35" borderId="43" xfId="0" applyNumberFormat="1" applyFill="1" applyBorder="1" applyAlignment="1">
      <alignment horizontal="center" shrinkToFit="1"/>
    </xf>
    <xf numFmtId="164" fontId="0" fillId="0" borderId="21" xfId="0" applyNumberFormat="1" applyFont="1" applyBorder="1" applyAlignment="1" applyProtection="1">
      <alignment horizontal="center" shrinkToFit="1"/>
      <protection/>
    </xf>
    <xf numFmtId="164" fontId="0" fillId="0" borderId="22" xfId="0" applyNumberFormat="1" applyFont="1" applyBorder="1" applyAlignment="1" applyProtection="1">
      <alignment horizontal="center" shrinkToFit="1"/>
      <protection/>
    </xf>
    <xf numFmtId="164" fontId="0" fillId="0" borderId="79" xfId="0" applyNumberFormat="1" applyFont="1" applyBorder="1" applyAlignment="1" applyProtection="1">
      <alignment horizontal="center" shrinkToFit="1"/>
      <protection/>
    </xf>
    <xf numFmtId="164" fontId="0" fillId="0" borderId="74" xfId="0" applyNumberFormat="1" applyFont="1" applyBorder="1" applyAlignment="1" applyProtection="1">
      <alignment horizontal="center" shrinkToFit="1"/>
      <protection/>
    </xf>
    <xf numFmtId="164" fontId="0" fillId="0" borderId="39" xfId="0" applyNumberFormat="1" applyFont="1" applyBorder="1" applyAlignment="1" applyProtection="1">
      <alignment horizontal="center" shrinkToFit="1"/>
      <protection/>
    </xf>
    <xf numFmtId="0" fontId="70" fillId="0" borderId="37" xfId="0" applyFont="1" applyBorder="1" applyAlignment="1" applyProtection="1">
      <alignment horizontal="center" shrinkToFit="1"/>
      <protection/>
    </xf>
    <xf numFmtId="164" fontId="70" fillId="0" borderId="37" xfId="0" applyNumberFormat="1" applyFont="1" applyBorder="1" applyAlignment="1" applyProtection="1">
      <alignment horizontal="center" shrinkToFit="1"/>
      <protection/>
    </xf>
    <xf numFmtId="164" fontId="70" fillId="0" borderId="23" xfId="0" applyNumberFormat="1" applyFont="1" applyBorder="1" applyAlignment="1" applyProtection="1">
      <alignment horizontal="center" shrinkToFit="1"/>
      <protection/>
    </xf>
    <xf numFmtId="164" fontId="0" fillId="0" borderId="37" xfId="0" applyNumberFormat="1" applyFont="1" applyBorder="1" applyAlignment="1" applyProtection="1">
      <alignment horizontal="center" shrinkToFit="1"/>
      <protection/>
    </xf>
    <xf numFmtId="164" fontId="0" fillId="0" borderId="23" xfId="0" applyNumberFormat="1" applyFont="1" applyBorder="1" applyAlignment="1" applyProtection="1">
      <alignment horizontal="center" shrinkToFit="1"/>
      <protection/>
    </xf>
    <xf numFmtId="164" fontId="0" fillId="33" borderId="80" xfId="0" applyNumberFormat="1" applyFill="1" applyBorder="1" applyAlignment="1">
      <alignment horizontal="center" shrinkToFit="1"/>
    </xf>
    <xf numFmtId="0" fontId="0" fillId="0" borderId="20" xfId="0" applyFont="1" applyBorder="1" applyAlignment="1">
      <alignment vertical="center" shrinkToFit="1"/>
    </xf>
    <xf numFmtId="0" fontId="0" fillId="0" borderId="21" xfId="0" applyBorder="1" applyAlignment="1" applyProtection="1">
      <alignment horizontal="center" shrinkToFit="1"/>
      <protection locked="0"/>
    </xf>
    <xf numFmtId="164" fontId="0" fillId="35" borderId="20" xfId="0" applyNumberFormat="1" applyFill="1" applyBorder="1" applyAlignment="1">
      <alignment horizontal="center" shrinkToFit="1"/>
    </xf>
    <xf numFmtId="164" fontId="0" fillId="35" borderId="21" xfId="0" applyNumberFormat="1" applyFill="1" applyBorder="1" applyAlignment="1">
      <alignment horizontal="center" shrinkToFit="1"/>
    </xf>
    <xf numFmtId="164" fontId="0" fillId="0" borderId="81" xfId="0" applyNumberFormat="1" applyFont="1" applyBorder="1" applyAlignment="1" applyProtection="1">
      <alignment horizontal="center" shrinkToFit="1"/>
      <protection/>
    </xf>
    <xf numFmtId="0" fontId="70" fillId="0" borderId="15" xfId="0" applyFont="1" applyBorder="1" applyAlignment="1" applyProtection="1">
      <alignment horizontal="center" shrinkToFit="1"/>
      <protection/>
    </xf>
    <xf numFmtId="164" fontId="70" fillId="0" borderId="15" xfId="0" applyNumberFormat="1" applyFont="1" applyBorder="1" applyAlignment="1" applyProtection="1">
      <alignment horizontal="center" shrinkToFit="1"/>
      <protection/>
    </xf>
    <xf numFmtId="164" fontId="70" fillId="0" borderId="16" xfId="0" applyNumberFormat="1" applyFont="1" applyBorder="1" applyAlignment="1" applyProtection="1">
      <alignment horizontal="center" shrinkToFit="1"/>
      <protection/>
    </xf>
    <xf numFmtId="164" fontId="0" fillId="0" borderId="15" xfId="0" applyNumberFormat="1" applyFont="1" applyBorder="1" applyAlignment="1" applyProtection="1">
      <alignment horizontal="center" shrinkToFit="1"/>
      <protection/>
    </xf>
    <xf numFmtId="164" fontId="0" fillId="0" borderId="16" xfId="0" applyNumberFormat="1" applyFont="1" applyBorder="1" applyAlignment="1" applyProtection="1">
      <alignment horizontal="center" shrinkToFit="1"/>
      <protection/>
    </xf>
    <xf numFmtId="164" fontId="0" fillId="35" borderId="15" xfId="0" applyNumberFormat="1" applyFill="1" applyBorder="1" applyAlignment="1">
      <alignment horizontal="center" shrinkToFit="1"/>
    </xf>
    <xf numFmtId="0" fontId="71" fillId="0" borderId="40" xfId="0" applyFont="1" applyBorder="1" applyAlignment="1" applyProtection="1">
      <alignment vertical="center" shrinkToFit="1"/>
      <protection/>
    </xf>
    <xf numFmtId="0" fontId="71" fillId="0" borderId="43" xfId="0" applyFont="1" applyBorder="1" applyAlignment="1" applyProtection="1">
      <alignment vertical="center" shrinkToFit="1"/>
      <protection/>
    </xf>
    <xf numFmtId="0" fontId="68" fillId="0" borderId="0" xfId="0" applyFont="1" applyAlignment="1">
      <alignment horizontal="left" vertical="center"/>
    </xf>
    <xf numFmtId="0" fontId="0" fillId="0" borderId="41" xfId="0" applyNumberFormat="1" applyFont="1" applyBorder="1" applyAlignment="1" applyProtection="1">
      <alignment vertical="center" shrinkToFit="1"/>
      <protection locked="0"/>
    </xf>
    <xf numFmtId="164" fontId="15" fillId="36" borderId="80" xfId="0" applyNumberFormat="1" applyFont="1" applyFill="1" applyBorder="1" applyAlignment="1" applyProtection="1">
      <alignment horizontal="center" shrinkToFit="1"/>
      <protection locked="0"/>
    </xf>
    <xf numFmtId="164" fontId="0" fillId="36" borderId="40" xfId="0" applyNumberFormat="1" applyFont="1" applyFill="1" applyBorder="1" applyAlignment="1" applyProtection="1">
      <alignment horizontal="center" shrinkToFit="1"/>
      <protection locked="0"/>
    </xf>
    <xf numFmtId="164" fontId="0" fillId="36" borderId="37" xfId="0" applyNumberFormat="1" applyFont="1" applyFill="1" applyBorder="1" applyAlignment="1" applyProtection="1">
      <alignment horizontal="center" shrinkToFit="1"/>
      <protection locked="0"/>
    </xf>
    <xf numFmtId="164" fontId="15" fillId="36" borderId="82" xfId="0" applyNumberFormat="1" applyFont="1" applyFill="1" applyBorder="1" applyAlignment="1" applyProtection="1">
      <alignment horizontal="center" shrinkToFit="1"/>
      <protection locked="0"/>
    </xf>
    <xf numFmtId="164" fontId="0" fillId="36" borderId="43" xfId="0" applyNumberFormat="1" applyFont="1" applyFill="1" applyBorder="1" applyAlignment="1" applyProtection="1">
      <alignment horizontal="center" shrinkToFit="1"/>
      <protection locked="0"/>
    </xf>
    <xf numFmtId="164" fontId="0" fillId="36" borderId="15" xfId="0" applyNumberFormat="1" applyFont="1" applyFill="1" applyBorder="1" applyAlignment="1" applyProtection="1">
      <alignment horizontal="center" shrinkToFit="1"/>
      <protection locked="0"/>
    </xf>
    <xf numFmtId="0" fontId="0" fillId="32" borderId="45" xfId="0" applyFill="1" applyBorder="1" applyAlignment="1">
      <alignment horizontal="left" indent="1"/>
    </xf>
    <xf numFmtId="0" fontId="70" fillId="0" borderId="69" xfId="0" applyFont="1" applyBorder="1" applyAlignment="1" applyProtection="1">
      <alignment horizontal="center" shrinkToFit="1"/>
      <protection/>
    </xf>
    <xf numFmtId="164" fontId="70" fillId="0" borderId="69" xfId="0" applyNumberFormat="1" applyFont="1" applyBorder="1" applyAlignment="1" applyProtection="1">
      <alignment horizontal="center" shrinkToFit="1"/>
      <protection/>
    </xf>
    <xf numFmtId="164" fontId="0" fillId="36" borderId="69" xfId="0" applyNumberFormat="1" applyFont="1" applyFill="1" applyBorder="1" applyAlignment="1" applyProtection="1">
      <alignment horizontal="center" shrinkToFit="1"/>
      <protection locked="0"/>
    </xf>
    <xf numFmtId="164" fontId="0" fillId="0" borderId="69" xfId="0" applyNumberFormat="1" applyFont="1" applyBorder="1" applyAlignment="1" applyProtection="1">
      <alignment horizontal="center" shrinkToFit="1"/>
      <protection/>
    </xf>
    <xf numFmtId="164" fontId="0" fillId="0" borderId="83" xfId="0" applyNumberFormat="1" applyFont="1" applyBorder="1" applyAlignment="1" applyProtection="1">
      <alignment horizontal="center" shrinkToFit="1"/>
      <protection/>
    </xf>
    <xf numFmtId="164" fontId="70" fillId="0" borderId="84" xfId="0" applyNumberFormat="1" applyFont="1" applyBorder="1" applyAlignment="1" applyProtection="1">
      <alignment horizontal="center" shrinkToFit="1"/>
      <protection/>
    </xf>
    <xf numFmtId="164" fontId="0" fillId="36" borderId="76" xfId="0" applyNumberFormat="1" applyFont="1" applyFill="1" applyBorder="1" applyAlignment="1" applyProtection="1">
      <alignment horizontal="center" shrinkToFit="1"/>
      <protection locked="0"/>
    </xf>
    <xf numFmtId="164" fontId="15" fillId="36" borderId="85" xfId="0" applyNumberFormat="1" applyFont="1" applyFill="1" applyBorder="1" applyAlignment="1" applyProtection="1">
      <alignment horizontal="center" shrinkToFit="1"/>
      <protection locked="0"/>
    </xf>
    <xf numFmtId="0" fontId="0" fillId="0" borderId="42" xfId="0" applyFont="1" applyBorder="1" applyAlignment="1">
      <alignment vertical="center" shrinkToFit="1"/>
    </xf>
    <xf numFmtId="0" fontId="0" fillId="0" borderId="38" xfId="0" applyBorder="1" applyAlignment="1">
      <alignment horizontal="center" shrinkToFit="1"/>
    </xf>
    <xf numFmtId="164" fontId="0" fillId="0" borderId="38" xfId="0" applyNumberFormat="1" applyBorder="1" applyAlignment="1">
      <alignment horizontal="center" shrinkToFit="1"/>
    </xf>
    <xf numFmtId="164" fontId="0" fillId="0" borderId="39" xfId="0" applyNumberFormat="1" applyBorder="1" applyAlignment="1">
      <alignment horizontal="center" shrinkToFit="1"/>
    </xf>
    <xf numFmtId="164" fontId="0" fillId="35" borderId="78" xfId="0" applyNumberFormat="1" applyFill="1" applyBorder="1" applyAlignment="1">
      <alignment horizontal="center" shrinkToFit="1"/>
    </xf>
    <xf numFmtId="0" fontId="0" fillId="0" borderId="43" xfId="0" applyFont="1" applyBorder="1" applyAlignment="1">
      <alignment vertical="center" shrinkToFit="1"/>
    </xf>
    <xf numFmtId="0" fontId="71" fillId="0" borderId="42" xfId="0" applyFont="1" applyBorder="1" applyAlignment="1" applyProtection="1">
      <alignment vertical="center" shrinkToFit="1"/>
      <protection/>
    </xf>
    <xf numFmtId="170" fontId="66" fillId="32" borderId="38" xfId="0" applyNumberFormat="1" applyFont="1" applyFill="1" applyBorder="1" applyAlignment="1">
      <alignment horizontal="center" vertical="center" shrinkToFit="1"/>
    </xf>
    <xf numFmtId="170" fontId="66" fillId="32" borderId="69" xfId="0" applyNumberFormat="1" applyFont="1" applyFill="1" applyBorder="1" applyAlignment="1">
      <alignment horizontal="center" vertical="center" shrinkToFit="1"/>
    </xf>
    <xf numFmtId="170" fontId="66" fillId="32" borderId="70" xfId="0" applyNumberFormat="1" applyFont="1" applyFill="1" applyBorder="1" applyAlignment="1">
      <alignment horizontal="center" vertical="center" shrinkToFit="1"/>
    </xf>
    <xf numFmtId="0" fontId="1" fillId="32" borderId="45" xfId="0" applyFont="1" applyFill="1" applyBorder="1" applyAlignment="1">
      <alignment horizontal="left" vertical="top" wrapText="1" indent="1"/>
    </xf>
    <xf numFmtId="0" fontId="0" fillId="32" borderId="45" xfId="0" applyFill="1" applyBorder="1" applyAlignment="1">
      <alignment horizontal="left" vertical="top" wrapText="1" indent="1"/>
    </xf>
    <xf numFmtId="0" fontId="0" fillId="32" borderId="45" xfId="0" applyFill="1" applyBorder="1" applyAlignment="1">
      <alignment horizontal="left" indent="1"/>
    </xf>
    <xf numFmtId="0" fontId="0" fillId="32" borderId="86" xfId="0" applyFill="1" applyBorder="1" applyAlignment="1">
      <alignment horizontal="left" indent="1"/>
    </xf>
    <xf numFmtId="0" fontId="0" fillId="32" borderId="87" xfId="0" applyFill="1" applyBorder="1" applyAlignment="1">
      <alignment horizontal="center" vertical="center" shrinkToFit="1"/>
    </xf>
    <xf numFmtId="0" fontId="0" fillId="32" borderId="71" xfId="0" applyFill="1" applyBorder="1" applyAlignment="1">
      <alignment horizontal="center" vertical="center" shrinkToFit="1"/>
    </xf>
    <xf numFmtId="0" fontId="0" fillId="32" borderId="88" xfId="0" applyFill="1" applyBorder="1" applyAlignment="1">
      <alignment horizontal="center" vertical="center" shrinkToFit="1"/>
    </xf>
    <xf numFmtId="0" fontId="0" fillId="32" borderId="89" xfId="0" applyFill="1" applyBorder="1" applyAlignment="1">
      <alignment horizontal="center" shrinkToFit="1"/>
    </xf>
    <xf numFmtId="0" fontId="0" fillId="32" borderId="69" xfId="0" applyFill="1" applyBorder="1" applyAlignment="1">
      <alignment horizontal="center" shrinkToFit="1"/>
    </xf>
    <xf numFmtId="0" fontId="0" fillId="32" borderId="21" xfId="0" applyFill="1" applyBorder="1" applyAlignment="1">
      <alignment horizontal="center" shrinkToFit="1"/>
    </xf>
    <xf numFmtId="3" fontId="9" fillId="32" borderId="71" xfId="0" applyNumberFormat="1" applyFont="1" applyFill="1" applyBorder="1" applyAlignment="1">
      <alignment horizontal="center" vertical="center" shrinkToFit="1"/>
    </xf>
    <xf numFmtId="0" fontId="9" fillId="32" borderId="46" xfId="0" applyFont="1" applyFill="1" applyBorder="1" applyAlignment="1">
      <alignment horizontal="center" vertical="center" shrinkToFit="1"/>
    </xf>
    <xf numFmtId="0" fontId="0" fillId="32" borderId="72" xfId="0" applyFont="1" applyFill="1" applyBorder="1" applyAlignment="1">
      <alignment horizontal="center" vertical="center"/>
    </xf>
    <xf numFmtId="0" fontId="0" fillId="32" borderId="73" xfId="0" applyFont="1" applyFill="1" applyBorder="1" applyAlignment="1">
      <alignment horizontal="center" vertical="center"/>
    </xf>
    <xf numFmtId="0" fontId="0" fillId="32" borderId="74" xfId="0" applyFont="1" applyFill="1" applyBorder="1" applyAlignment="1">
      <alignment horizontal="center" vertical="center"/>
    </xf>
    <xf numFmtId="0" fontId="0" fillId="32" borderId="7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76" xfId="0" applyFont="1" applyFill="1" applyBorder="1" applyAlignment="1">
      <alignment horizontal="center" vertical="center"/>
    </xf>
    <xf numFmtId="0" fontId="0" fillId="32" borderId="65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32" borderId="77" xfId="0" applyFont="1" applyFill="1" applyBorder="1" applyAlignment="1">
      <alignment horizontal="center" vertical="center"/>
    </xf>
    <xf numFmtId="0" fontId="0" fillId="32" borderId="87" xfId="0" applyFont="1" applyFill="1" applyBorder="1" applyAlignment="1">
      <alignment horizontal="left" vertical="center" indent="1"/>
    </xf>
    <xf numFmtId="0" fontId="0" fillId="32" borderId="88" xfId="0" applyFont="1" applyFill="1" applyBorder="1" applyAlignment="1">
      <alignment horizontal="left" vertical="center" indent="1"/>
    </xf>
    <xf numFmtId="0" fontId="4" fillId="32" borderId="87" xfId="0" applyFont="1" applyFill="1" applyBorder="1" applyAlignment="1">
      <alignment horizontal="center" vertical="center" wrapText="1"/>
    </xf>
    <xf numFmtId="0" fontId="4" fillId="32" borderId="88" xfId="0" applyFont="1" applyFill="1" applyBorder="1" applyAlignment="1">
      <alignment horizontal="center" vertical="center" wrapText="1"/>
    </xf>
    <xf numFmtId="0" fontId="9" fillId="32" borderId="90" xfId="0" applyFont="1" applyFill="1" applyBorder="1" applyAlignment="1">
      <alignment horizontal="center" vertical="center" wrapText="1"/>
    </xf>
    <xf numFmtId="0" fontId="9" fillId="32" borderId="91" xfId="0" applyFont="1" applyFill="1" applyBorder="1" applyAlignment="1">
      <alignment horizontal="center" vertical="center" wrapText="1"/>
    </xf>
    <xf numFmtId="0" fontId="0" fillId="32" borderId="92" xfId="0" applyFont="1" applyFill="1" applyBorder="1" applyAlignment="1">
      <alignment horizontal="center" vertical="center" wrapText="1"/>
    </xf>
    <xf numFmtId="0" fontId="0" fillId="32" borderId="71" xfId="0" applyFont="1" applyFill="1" applyBorder="1" applyAlignment="1">
      <alignment horizontal="center" vertical="center" wrapText="1"/>
    </xf>
    <xf numFmtId="0" fontId="0" fillId="32" borderId="88" xfId="0" applyFill="1" applyBorder="1" applyAlignment="1">
      <alignment horizontal="center" vertical="center"/>
    </xf>
    <xf numFmtId="0" fontId="0" fillId="32" borderId="93" xfId="0" applyFont="1" applyFill="1" applyBorder="1" applyAlignment="1">
      <alignment horizontal="left" vertical="center" indent="1"/>
    </xf>
    <xf numFmtId="0" fontId="0" fillId="32" borderId="45" xfId="0" applyFont="1" applyFill="1" applyBorder="1" applyAlignment="1">
      <alignment horizontal="left" vertical="center" indent="1"/>
    </xf>
    <xf numFmtId="0" fontId="0" fillId="32" borderId="86" xfId="0" applyFill="1" applyBorder="1" applyAlignment="1">
      <alignment horizontal="left" vertical="center" indent="1"/>
    </xf>
    <xf numFmtId="0" fontId="0" fillId="32" borderId="67" xfId="0" applyFont="1" applyFill="1" applyBorder="1" applyAlignment="1">
      <alignment horizontal="center" vertical="center"/>
    </xf>
    <xf numFmtId="0" fontId="0" fillId="32" borderId="52" xfId="0" applyFont="1" applyFill="1" applyBorder="1" applyAlignment="1">
      <alignment horizontal="center" vertical="center"/>
    </xf>
    <xf numFmtId="0" fontId="0" fillId="32" borderId="94" xfId="0" applyFont="1" applyFill="1" applyBorder="1" applyAlignment="1">
      <alignment horizontal="center" vertical="center"/>
    </xf>
    <xf numFmtId="0" fontId="0" fillId="32" borderId="87" xfId="0" applyFont="1" applyFill="1" applyBorder="1" applyAlignment="1">
      <alignment horizontal="center" vertical="center" wrapText="1"/>
    </xf>
    <xf numFmtId="0" fontId="0" fillId="32" borderId="88" xfId="0" applyFont="1" applyFill="1" applyBorder="1" applyAlignment="1">
      <alignment horizontal="center" vertical="center" wrapText="1"/>
    </xf>
    <xf numFmtId="0" fontId="0" fillId="32" borderId="87" xfId="0" applyFont="1" applyFill="1" applyBorder="1" applyAlignment="1">
      <alignment horizontal="center" vertical="center"/>
    </xf>
    <xf numFmtId="0" fontId="0" fillId="32" borderId="88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 wrapText="1"/>
    </xf>
    <xf numFmtId="0" fontId="0" fillId="32" borderId="69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/>
    </xf>
    <xf numFmtId="3" fontId="9" fillId="32" borderId="46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right" vertical="center" indent="1" shrinkToFit="1"/>
    </xf>
    <xf numFmtId="49" fontId="1" fillId="32" borderId="45" xfId="0" applyNumberFormat="1" applyFont="1" applyFill="1" applyBorder="1" applyAlignment="1">
      <alignment horizontal="left" vertical="top" wrapText="1" indent="1"/>
    </xf>
    <xf numFmtId="49" fontId="0" fillId="32" borderId="45" xfId="0" applyNumberFormat="1" applyFill="1" applyBorder="1" applyAlignment="1">
      <alignment horizontal="left" vertical="top" wrapText="1" indent="1"/>
    </xf>
    <xf numFmtId="49" fontId="0" fillId="32" borderId="45" xfId="0" applyNumberFormat="1" applyFill="1" applyBorder="1" applyAlignment="1">
      <alignment horizontal="left" indent="1"/>
    </xf>
    <xf numFmtId="49" fontId="0" fillId="32" borderId="86" xfId="0" applyNumberFormat="1" applyFill="1" applyBorder="1" applyAlignment="1">
      <alignment horizontal="left" indent="1"/>
    </xf>
    <xf numFmtId="3" fontId="0" fillId="32" borderId="71" xfId="0" applyNumberFormat="1" applyFont="1" applyFill="1" applyBorder="1" applyAlignment="1">
      <alignment horizontal="center" vertical="center" shrinkToFit="1"/>
    </xf>
    <xf numFmtId="0" fontId="0" fillId="32" borderId="46" xfId="0" applyFont="1" applyFill="1" applyBorder="1" applyAlignment="1">
      <alignment horizontal="center" vertical="center" shrinkToFit="1"/>
    </xf>
    <xf numFmtId="0" fontId="0" fillId="32" borderId="73" xfId="0" applyFont="1" applyFill="1" applyBorder="1" applyAlignment="1">
      <alignment horizontal="left" vertical="center" indent="1"/>
    </xf>
    <xf numFmtId="0" fontId="1" fillId="32" borderId="0" xfId="0" applyFont="1" applyFill="1" applyAlignment="1">
      <alignment horizontal="right"/>
    </xf>
    <xf numFmtId="166" fontId="0" fillId="32" borderId="58" xfId="0" applyNumberFormat="1" applyFill="1" applyBorder="1" applyAlignment="1">
      <alignment horizontal="center" vertical="center" shrinkToFit="1"/>
    </xf>
    <xf numFmtId="166" fontId="0" fillId="32" borderId="53" xfId="0" applyNumberFormat="1" applyFill="1" applyBorder="1" applyAlignment="1">
      <alignment horizontal="center" vertical="center" shrinkToFit="1"/>
    </xf>
    <xf numFmtId="0" fontId="0" fillId="32" borderId="58" xfId="0" applyFont="1" applyFill="1" applyBorder="1" applyAlignment="1">
      <alignment horizontal="center" vertical="center" wrapText="1"/>
    </xf>
    <xf numFmtId="0" fontId="0" fillId="32" borderId="68" xfId="0" applyFont="1" applyFill="1" applyBorder="1" applyAlignment="1">
      <alignment horizontal="center" vertical="center" wrapText="1"/>
    </xf>
    <xf numFmtId="0" fontId="0" fillId="32" borderId="53" xfId="0" applyFont="1" applyFill="1" applyBorder="1" applyAlignment="1">
      <alignment horizontal="center" vertical="center" wrapText="1"/>
    </xf>
    <xf numFmtId="0" fontId="0" fillId="32" borderId="59" xfId="0" applyFont="1" applyFill="1" applyBorder="1" applyAlignment="1">
      <alignment horizontal="center" vertical="center" wrapText="1"/>
    </xf>
    <xf numFmtId="0" fontId="0" fillId="32" borderId="55" xfId="0" applyFont="1" applyFill="1" applyBorder="1" applyAlignment="1">
      <alignment horizontal="center" vertical="center" wrapText="1"/>
    </xf>
    <xf numFmtId="0" fontId="0" fillId="32" borderId="56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47" xfId="0" applyFont="1" applyFill="1" applyBorder="1" applyAlignment="1">
      <alignment horizontal="center" vertical="center" wrapText="1"/>
    </xf>
    <xf numFmtId="164" fontId="0" fillId="32" borderId="59" xfId="0" applyNumberFormat="1" applyFill="1" applyBorder="1" applyAlignment="1">
      <alignment horizontal="center" vertical="center" shrinkToFit="1"/>
    </xf>
    <xf numFmtId="164" fontId="0" fillId="32" borderId="56" xfId="0" applyNumberFormat="1" applyFill="1" applyBorder="1" applyAlignment="1">
      <alignment horizontal="center" vertical="center" shrinkToFit="1"/>
    </xf>
    <xf numFmtId="0" fontId="0" fillId="32" borderId="58" xfId="0" applyFont="1" applyFill="1" applyBorder="1" applyAlignment="1">
      <alignment horizontal="left" vertical="center" indent="1"/>
    </xf>
    <xf numFmtId="0" fontId="0" fillId="32" borderId="68" xfId="0" applyFont="1" applyFill="1" applyBorder="1" applyAlignment="1">
      <alignment horizontal="left" vertical="center" indent="1"/>
    </xf>
    <xf numFmtId="0" fontId="0" fillId="32" borderId="53" xfId="0" applyFont="1" applyFill="1" applyBorder="1" applyAlignment="1">
      <alignment horizontal="left" vertical="center" indent="1"/>
    </xf>
    <xf numFmtId="0" fontId="0" fillId="32" borderId="57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 wrapText="1"/>
    </xf>
    <xf numFmtId="0" fontId="0" fillId="32" borderId="92" xfId="0" applyFont="1" applyFill="1" applyBorder="1" applyAlignment="1">
      <alignment horizontal="center" vertical="center"/>
    </xf>
    <xf numFmtId="0" fontId="0" fillId="32" borderId="71" xfId="0" applyFont="1" applyFill="1" applyBorder="1" applyAlignment="1">
      <alignment horizontal="center" vertical="center"/>
    </xf>
    <xf numFmtId="0" fontId="0" fillId="32" borderId="93" xfId="0" applyFill="1" applyBorder="1" applyAlignment="1">
      <alignment horizontal="left" vertical="center" indent="1"/>
    </xf>
    <xf numFmtId="0" fontId="0" fillId="32" borderId="95" xfId="0" applyFont="1" applyFill="1" applyBorder="1" applyAlignment="1">
      <alignment horizontal="left" vertical="center" indent="1"/>
    </xf>
    <xf numFmtId="164" fontId="0" fillId="32" borderId="64" xfId="0" applyNumberFormat="1" applyFill="1" applyBorder="1" applyAlignment="1">
      <alignment horizontal="center" vertical="center" shrinkToFit="1"/>
    </xf>
    <xf numFmtId="166" fontId="0" fillId="32" borderId="62" xfId="0" applyNumberFormat="1" applyFill="1" applyBorder="1" applyAlignment="1">
      <alignment horizontal="center" vertical="center" shrinkToFit="1"/>
    </xf>
    <xf numFmtId="0" fontId="1" fillId="32" borderId="48" xfId="0" applyFont="1" applyFill="1" applyBorder="1" applyAlignment="1">
      <alignment horizontal="left" vertical="center" indent="1"/>
    </xf>
    <xf numFmtId="0" fontId="1" fillId="0" borderId="48" xfId="0" applyFont="1" applyBorder="1" applyAlignment="1">
      <alignment horizontal="left" vertical="center" indent="1"/>
    </xf>
    <xf numFmtId="0" fontId="9" fillId="32" borderId="48" xfId="0" applyFont="1" applyFill="1" applyBorder="1" applyAlignment="1">
      <alignment horizontal="right" vertical="center" wrapText="1"/>
    </xf>
    <xf numFmtId="0" fontId="9" fillId="32" borderId="48" xfId="0" applyFont="1" applyFill="1" applyBorder="1" applyAlignment="1">
      <alignment horizontal="right" vertical="center" wrapText="1"/>
    </xf>
    <xf numFmtId="164" fontId="15" fillId="0" borderId="45" xfId="0" applyNumberFormat="1" applyFont="1" applyFill="1" applyBorder="1" applyAlignment="1">
      <alignment horizontal="center" vertical="center" shrinkToFit="1"/>
    </xf>
    <xf numFmtId="164" fontId="15" fillId="0" borderId="71" xfId="0" applyNumberFormat="1" applyFont="1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3" fontId="15" fillId="0" borderId="31" xfId="59" applyNumberFormat="1" applyFont="1" applyFill="1" applyBorder="1" applyAlignment="1">
      <alignment horizontal="center" vertical="center" shrinkToFit="1"/>
    </xf>
    <xf numFmtId="164" fontId="15" fillId="0" borderId="31" xfId="0" applyNumberFormat="1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vertical="center" wrapText="1"/>
    </xf>
    <xf numFmtId="0" fontId="0" fillId="33" borderId="43" xfId="0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64" fontId="15" fillId="0" borderId="30" xfId="0" applyNumberFormat="1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164" fontId="15" fillId="0" borderId="87" xfId="0" applyNumberFormat="1" applyFont="1" applyFill="1" applyBorder="1" applyAlignment="1">
      <alignment horizontal="center" vertical="center" shrinkToFit="1"/>
    </xf>
    <xf numFmtId="0" fontId="1" fillId="33" borderId="40" xfId="0" applyFont="1" applyFill="1" applyBorder="1" applyAlignment="1">
      <alignment horizontal="left" vertical="center" indent="2"/>
    </xf>
    <xf numFmtId="0" fontId="1" fillId="33" borderId="37" xfId="0" applyFont="1" applyFill="1" applyBorder="1" applyAlignment="1">
      <alignment horizontal="left" vertical="center" indent="2"/>
    </xf>
    <xf numFmtId="0" fontId="0" fillId="0" borderId="23" xfId="0" applyBorder="1" applyAlignment="1">
      <alignment horizontal="left" indent="2"/>
    </xf>
    <xf numFmtId="14" fontId="2" fillId="0" borderId="15" xfId="0" applyNumberFormat="1" applyFont="1" applyFill="1" applyBorder="1" applyAlignment="1" applyProtection="1">
      <alignment horizontal="left" indent="1"/>
      <protection locked="0"/>
    </xf>
    <xf numFmtId="0" fontId="2" fillId="0" borderId="15" xfId="0" applyFont="1" applyFill="1" applyBorder="1" applyAlignment="1" applyProtection="1">
      <alignment horizontal="left" indent="1"/>
      <protection locked="0"/>
    </xf>
    <xf numFmtId="0" fontId="2" fillId="33" borderId="97" xfId="0" applyFont="1" applyFill="1" applyBorder="1" applyAlignment="1">
      <alignment horizontal="left"/>
    </xf>
    <xf numFmtId="0" fontId="0" fillId="0" borderId="73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13" fillId="0" borderId="0" xfId="0" applyFont="1" applyAlignment="1" applyProtection="1">
      <alignment horizontal="left" shrinkToFit="1"/>
      <protection hidden="1"/>
    </xf>
    <xf numFmtId="0" fontId="13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14" fillId="0" borderId="0" xfId="0" applyFont="1" applyAlignment="1" applyProtection="1">
      <alignment shrinkToFit="1"/>
      <protection hidden="1"/>
    </xf>
    <xf numFmtId="0" fontId="1" fillId="33" borderId="40" xfId="0" applyFont="1" applyFill="1" applyBorder="1" applyAlignment="1">
      <alignment horizontal="left" vertical="center" indent="1"/>
    </xf>
    <xf numFmtId="0" fontId="1" fillId="33" borderId="37" xfId="0" applyFont="1" applyFill="1" applyBorder="1" applyAlignment="1">
      <alignment horizontal="left" vertical="center" indent="1"/>
    </xf>
    <xf numFmtId="0" fontId="1" fillId="33" borderId="23" xfId="0" applyFont="1" applyFill="1" applyBorder="1" applyAlignment="1">
      <alignment horizontal="left" vertical="center" indent="1"/>
    </xf>
    <xf numFmtId="0" fontId="0" fillId="0" borderId="0" xfId="0" applyAlignment="1" applyProtection="1">
      <alignment horizontal="left" indent="1" shrinkToFit="1"/>
      <protection hidden="1"/>
    </xf>
    <xf numFmtId="0" fontId="1" fillId="33" borderId="102" xfId="0" applyFont="1" applyFill="1" applyBorder="1" applyAlignment="1">
      <alignment horizontal="left" vertical="center" indent="1"/>
    </xf>
    <xf numFmtId="0" fontId="0" fillId="0" borderId="103" xfId="0" applyBorder="1" applyAlignment="1">
      <alignment horizontal="left" vertical="center" indent="1"/>
    </xf>
    <xf numFmtId="0" fontId="0" fillId="0" borderId="104" xfId="0" applyBorder="1" applyAlignment="1">
      <alignment horizontal="left" vertical="center" indent="1"/>
    </xf>
    <xf numFmtId="0" fontId="5" fillId="33" borderId="102" xfId="0" applyFont="1" applyFill="1" applyBorder="1" applyAlignment="1">
      <alignment horizontal="left" vertical="center" wrapText="1" indent="1"/>
    </xf>
    <xf numFmtId="0" fontId="5" fillId="33" borderId="103" xfId="0" applyFont="1" applyFill="1" applyBorder="1" applyAlignment="1">
      <alignment horizontal="left" vertical="center" wrapText="1" indent="1"/>
    </xf>
    <xf numFmtId="0" fontId="5" fillId="33" borderId="104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0" fontId="2" fillId="0" borderId="37" xfId="0" applyFont="1" applyFill="1" applyBorder="1" applyAlignment="1" applyProtection="1">
      <alignment horizontal="left" indent="1"/>
      <protection locked="0"/>
    </xf>
    <xf numFmtId="0" fontId="2" fillId="0" borderId="23" xfId="0" applyFont="1" applyFill="1" applyBorder="1" applyAlignment="1" applyProtection="1">
      <alignment horizontal="left" indent="1"/>
      <protection locked="0"/>
    </xf>
    <xf numFmtId="0" fontId="2" fillId="0" borderId="13" xfId="0" applyFont="1" applyFill="1" applyBorder="1" applyAlignment="1" applyProtection="1">
      <alignment horizontal="left" indent="1" shrinkToFit="1"/>
      <protection locked="0"/>
    </xf>
    <xf numFmtId="0" fontId="2" fillId="0" borderId="14" xfId="0" applyFont="1" applyFill="1" applyBorder="1" applyAlignment="1" applyProtection="1">
      <alignment horizontal="left" indent="1" shrinkToFit="1"/>
      <protection locked="0"/>
    </xf>
    <xf numFmtId="14" fontId="2" fillId="0" borderId="13" xfId="0" applyNumberFormat="1" applyFont="1" applyFill="1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02" xfId="0" applyFont="1" applyBorder="1" applyAlignment="1">
      <alignment horizontal="right" vertical="center" wrapText="1" indent="1"/>
    </xf>
    <xf numFmtId="0" fontId="0" fillId="0" borderId="103" xfId="0" applyFont="1" applyBorder="1" applyAlignment="1">
      <alignment horizontal="right" vertical="center" wrapText="1" indent="1"/>
    </xf>
    <xf numFmtId="0" fontId="0" fillId="0" borderId="104" xfId="0" applyFont="1" applyBorder="1" applyAlignment="1">
      <alignment horizontal="right" vertical="center" wrapText="1" indent="1"/>
    </xf>
    <xf numFmtId="0" fontId="0" fillId="0" borderId="43" xfId="0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0" fontId="0" fillId="0" borderId="105" xfId="0" applyFont="1" applyFill="1" applyBorder="1" applyAlignment="1">
      <alignment horizontal="right" vertical="center" indent="1"/>
    </xf>
    <xf numFmtId="0" fontId="0" fillId="0" borderId="106" xfId="0" applyBorder="1" applyAlignment="1">
      <alignment horizontal="right" vertical="center" indent="1"/>
    </xf>
    <xf numFmtId="0" fontId="0" fillId="0" borderId="79" xfId="0" applyBorder="1" applyAlignment="1">
      <alignment horizontal="right" vertical="center" indent="1"/>
    </xf>
    <xf numFmtId="0" fontId="0" fillId="0" borderId="105" xfId="0" applyFont="1" applyFill="1" applyBorder="1" applyAlignment="1">
      <alignment horizontal="right" vertical="center" indent="1" shrinkToFit="1"/>
    </xf>
    <xf numFmtId="0" fontId="0" fillId="0" borderId="106" xfId="0" applyBorder="1" applyAlignment="1">
      <alignment horizontal="right" vertical="center" indent="1" shrinkToFit="1"/>
    </xf>
    <xf numFmtId="0" fontId="0" fillId="0" borderId="79" xfId="0" applyBorder="1" applyAlignment="1">
      <alignment horizontal="right" vertical="center" indent="1" shrinkToFit="1"/>
    </xf>
    <xf numFmtId="0" fontId="16" fillId="0" borderId="0" xfId="0" applyFont="1" applyAlignment="1" applyProtection="1">
      <alignment/>
      <protection hidden="1"/>
    </xf>
    <xf numFmtId="0" fontId="0" fillId="0" borderId="41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166" fontId="0" fillId="0" borderId="87" xfId="59" applyNumberFormat="1" applyFont="1" applyFill="1" applyBorder="1" applyAlignment="1">
      <alignment horizontal="center" vertical="center" shrinkToFit="1"/>
    </xf>
    <xf numFmtId="166" fontId="0" fillId="0" borderId="87" xfId="59" applyNumberFormat="1" applyFont="1" applyBorder="1" applyAlignment="1">
      <alignment horizontal="center" vertical="center" shrinkToFit="1"/>
    </xf>
    <xf numFmtId="0" fontId="5" fillId="33" borderId="102" xfId="0" applyFont="1" applyFill="1" applyBorder="1" applyAlignment="1">
      <alignment horizontal="left" vertical="center" wrapText="1" indent="1"/>
    </xf>
    <xf numFmtId="0" fontId="0" fillId="0" borderId="103" xfId="0" applyBorder="1" applyAlignment="1">
      <alignment horizontal="left" vertical="center" wrapText="1" indent="1"/>
    </xf>
    <xf numFmtId="0" fontId="0" fillId="0" borderId="104" xfId="0" applyBorder="1" applyAlignment="1">
      <alignment horizontal="left" vertical="center" wrapText="1" indent="1"/>
    </xf>
    <xf numFmtId="0" fontId="0" fillId="0" borderId="40" xfId="0" applyFont="1" applyFill="1" applyBorder="1" applyAlignment="1">
      <alignment horizontal="right" vertical="center" indent="1"/>
    </xf>
    <xf numFmtId="0" fontId="0" fillId="0" borderId="37" xfId="0" applyFont="1" applyBorder="1" applyAlignment="1">
      <alignment horizontal="right" vertical="center" indent="1"/>
    </xf>
    <xf numFmtId="0" fontId="1" fillId="33" borderId="13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left" vertical="center" wrapText="1" indent="1"/>
    </xf>
    <xf numFmtId="0" fontId="1" fillId="33" borderId="41" xfId="0" applyFont="1" applyFill="1" applyBorder="1" applyAlignment="1">
      <alignment horizontal="left" vertical="center" indent="1"/>
    </xf>
    <xf numFmtId="0" fontId="1" fillId="33" borderId="43" xfId="0" applyFont="1" applyFill="1" applyBorder="1" applyAlignment="1">
      <alignment horizontal="left" vertical="center" indent="1"/>
    </xf>
    <xf numFmtId="0" fontId="1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10"/>
        </patternFill>
      </fill>
    </dxf>
    <dxf/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riina@kysk.ee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N242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C227" sqref="C227"/>
    </sheetView>
  </sheetViews>
  <sheetFormatPr defaultColWidth="9.140625" defaultRowHeight="12.75"/>
  <cols>
    <col min="1" max="1" width="15.7109375" style="86" customWidth="1"/>
    <col min="2" max="2" width="9.140625" style="90" customWidth="1"/>
    <col min="3" max="4" width="10.421875" style="90" customWidth="1"/>
    <col min="5" max="6" width="9.140625" style="90" customWidth="1"/>
    <col min="7" max="7" width="13.8515625" style="90" customWidth="1"/>
    <col min="8" max="8" width="12.140625" style="90" customWidth="1"/>
    <col min="9" max="9" width="11.7109375" style="90" customWidth="1"/>
    <col min="10" max="10" width="48.57421875" style="154" customWidth="1"/>
    <col min="11" max="11" width="10.57421875" style="90" customWidth="1"/>
    <col min="12" max="13" width="11.57421875" style="90" customWidth="1"/>
    <col min="14" max="14" width="6.140625" style="86" customWidth="1"/>
    <col min="15" max="16384" width="9.140625" style="86" customWidth="1"/>
  </cols>
  <sheetData>
    <row r="1" spans="1:14" ht="7.5" customHeight="1">
      <c r="A1" s="91"/>
      <c r="B1" s="92"/>
      <c r="C1" s="92"/>
      <c r="D1" s="92">
        <f>eelarve!B4</f>
        <v>0</v>
      </c>
      <c r="E1" s="92"/>
      <c r="F1" s="92"/>
      <c r="G1" s="92"/>
      <c r="H1" s="92"/>
      <c r="I1" s="93"/>
      <c r="J1" s="152"/>
      <c r="K1" s="94"/>
      <c r="L1" s="94"/>
      <c r="M1" s="92"/>
      <c r="N1" s="95"/>
    </row>
    <row r="2" spans="1:14" ht="14.25" customHeight="1">
      <c r="A2" s="96" t="s">
        <v>46</v>
      </c>
      <c r="B2" s="92"/>
      <c r="C2" s="92"/>
      <c r="D2" s="92"/>
      <c r="E2" s="92"/>
      <c r="F2" s="92"/>
      <c r="G2" s="92"/>
      <c r="H2" s="92"/>
      <c r="I2" s="93"/>
      <c r="J2" s="351" t="s">
        <v>99</v>
      </c>
      <c r="K2" s="352" t="s">
        <v>48</v>
      </c>
      <c r="L2" s="352"/>
      <c r="M2" s="165"/>
      <c r="N2" s="95"/>
    </row>
    <row r="3" spans="1:14" ht="15" customHeight="1">
      <c r="A3" s="116" t="s">
        <v>41</v>
      </c>
      <c r="B3" s="117">
        <f>eelarve!E14</f>
        <v>0</v>
      </c>
      <c r="C3" s="117">
        <f>eelarve!F14</f>
        <v>0</v>
      </c>
      <c r="D3" s="117">
        <f>eelarve!G14</f>
        <v>0</v>
      </c>
      <c r="E3" s="117">
        <f>eelarve!H14</f>
        <v>0</v>
      </c>
      <c r="F3" s="117">
        <f>eelarve!I14</f>
        <v>0</v>
      </c>
      <c r="G3" s="97"/>
      <c r="H3" s="92"/>
      <c r="I3" s="98"/>
      <c r="J3" s="351"/>
      <c r="K3" s="94"/>
      <c r="L3" s="94"/>
      <c r="M3" s="120" t="s">
        <v>44</v>
      </c>
      <c r="N3" s="95"/>
    </row>
    <row r="4" spans="1:14" s="87" customFormat="1" ht="17.25" customHeight="1">
      <c r="A4" s="99" t="s">
        <v>42</v>
      </c>
      <c r="B4" s="100"/>
      <c r="C4" s="100">
        <f>C11+C29+C47+C65+C83+C101+C119+C137+C155+C173+C191+C209+C227</f>
        <v>0</v>
      </c>
      <c r="D4" s="100">
        <f>D11+D29+D47+D65+D83+D101+D119+D137+D155+D173+D191+D209+D227</f>
        <v>0</v>
      </c>
      <c r="E4" s="100">
        <f>E11+E29+E47+E65+E83+E101+E119+E137+E155+E173+E191+E209+E227</f>
        <v>0</v>
      </c>
      <c r="F4" s="100">
        <f>F11+F29+F47+F65+F83+F101+F119+F137+F155+F173+F191+F209+F227</f>
        <v>0</v>
      </c>
      <c r="G4" s="101"/>
      <c r="H4" s="101"/>
      <c r="I4" s="102"/>
      <c r="J4" s="164"/>
      <c r="K4" s="103"/>
      <c r="L4" s="103"/>
      <c r="M4" s="115">
        <f>B3-C4-D4-E4-F4</f>
        <v>0</v>
      </c>
      <c r="N4" s="104"/>
    </row>
    <row r="5" spans="1:14" ht="16.5" customHeight="1">
      <c r="A5" s="105"/>
      <c r="B5" s="118" t="e">
        <f>(C4+D4+E4+F4)/B3</f>
        <v>#DIV/0!</v>
      </c>
      <c r="C5" s="119">
        <f>IF(C3&gt;0,C4/C3,"")</f>
      </c>
      <c r="D5" s="119">
        <f>IF(D3&gt;0,D4/D3,"")</f>
      </c>
      <c r="E5" s="119">
        <f>IF(E3&gt;0,E4/E3,"")</f>
      </c>
      <c r="F5" s="119">
        <f>IF(F3&gt;0,F4/F3,"")</f>
      </c>
      <c r="G5" s="92"/>
      <c r="H5" s="92"/>
      <c r="I5" s="93"/>
      <c r="J5" s="152"/>
      <c r="K5" s="94"/>
      <c r="L5" s="94"/>
      <c r="M5" s="92"/>
      <c r="N5" s="95"/>
    </row>
    <row r="6" spans="1:14" s="88" customFormat="1" ht="18.75" customHeight="1">
      <c r="A6" s="334" t="s">
        <v>35</v>
      </c>
      <c r="B6" s="331" t="s">
        <v>29</v>
      </c>
      <c r="C6" s="344" t="s">
        <v>30</v>
      </c>
      <c r="D6" s="344"/>
      <c r="E6" s="344"/>
      <c r="F6" s="344"/>
      <c r="G6" s="345"/>
      <c r="H6" s="345"/>
      <c r="I6" s="345"/>
      <c r="J6" s="345"/>
      <c r="K6" s="345"/>
      <c r="L6" s="346"/>
      <c r="M6" s="347" t="s">
        <v>40</v>
      </c>
      <c r="N6" s="106"/>
    </row>
    <row r="7" spans="1:14" s="88" customFormat="1" ht="18" customHeight="1">
      <c r="A7" s="335"/>
      <c r="B7" s="332"/>
      <c r="C7" s="337" t="s">
        <v>31</v>
      </c>
      <c r="D7" s="338"/>
      <c r="E7" s="338"/>
      <c r="F7" s="339"/>
      <c r="G7" s="340" t="s">
        <v>43</v>
      </c>
      <c r="H7" s="342" t="s">
        <v>32</v>
      </c>
      <c r="I7" s="340" t="s">
        <v>33</v>
      </c>
      <c r="J7" s="325" t="s">
        <v>34</v>
      </c>
      <c r="K7" s="327" t="s">
        <v>108</v>
      </c>
      <c r="L7" s="329" t="s">
        <v>36</v>
      </c>
      <c r="M7" s="348"/>
      <c r="N7" s="106"/>
    </row>
    <row r="8" spans="1:14" ht="51" customHeight="1">
      <c r="A8" s="336"/>
      <c r="B8" s="333"/>
      <c r="C8" s="215" t="s">
        <v>6</v>
      </c>
      <c r="D8" s="215" t="s">
        <v>38</v>
      </c>
      <c r="E8" s="108" t="s">
        <v>37</v>
      </c>
      <c r="F8" s="108" t="s">
        <v>39</v>
      </c>
      <c r="G8" s="341"/>
      <c r="H8" s="343"/>
      <c r="I8" s="341"/>
      <c r="J8" s="326"/>
      <c r="K8" s="328"/>
      <c r="L8" s="330"/>
      <c r="M8" s="349"/>
      <c r="N8" s="95"/>
    </row>
    <row r="9" spans="1:14" ht="12.75">
      <c r="A9" s="109"/>
      <c r="B9" s="314">
        <f>eelarve!E15</f>
        <v>0</v>
      </c>
      <c r="C9" s="314">
        <f>eelarve!F15</f>
        <v>0</v>
      </c>
      <c r="D9" s="314">
        <f>eelarve!G15</f>
        <v>0</v>
      </c>
      <c r="E9" s="314" t="str">
        <f>eelarve!H15</f>
        <v>x</v>
      </c>
      <c r="F9" s="314" t="str">
        <f>eelarve!I15</f>
        <v>x</v>
      </c>
      <c r="G9" s="316"/>
      <c r="H9" s="317"/>
      <c r="I9" s="317"/>
      <c r="J9" s="317"/>
      <c r="K9" s="317"/>
      <c r="L9" s="318"/>
      <c r="M9" s="301">
        <f>B9-C11-D11-E11-F11</f>
        <v>0</v>
      </c>
      <c r="N9" s="95"/>
    </row>
    <row r="10" spans="1:14" s="89" customFormat="1" ht="2.25" customHeight="1">
      <c r="A10" s="304" t="str">
        <f>eelarve!A15</f>
        <v>1.1. </v>
      </c>
      <c r="B10" s="315"/>
      <c r="C10" s="350"/>
      <c r="D10" s="350"/>
      <c r="E10" s="350"/>
      <c r="F10" s="350"/>
      <c r="G10" s="319"/>
      <c r="H10" s="320"/>
      <c r="I10" s="320"/>
      <c r="J10" s="320"/>
      <c r="K10" s="320"/>
      <c r="L10" s="321"/>
      <c r="M10" s="302"/>
      <c r="N10" s="110"/>
    </row>
    <row r="11" spans="1:14" s="89" customFormat="1" ht="15.75" customHeight="1">
      <c r="A11" s="304"/>
      <c r="B11" s="308"/>
      <c r="C11" s="111">
        <f>SUM(C12:C26)</f>
        <v>0</v>
      </c>
      <c r="D11" s="111">
        <f>SUM(D12:D26)</f>
        <v>0</v>
      </c>
      <c r="E11" s="111">
        <f>SUM(E12:E26)</f>
        <v>0</v>
      </c>
      <c r="F11" s="111">
        <f>SUM(F12:F26)</f>
        <v>0</v>
      </c>
      <c r="G11" s="322"/>
      <c r="H11" s="323"/>
      <c r="I11" s="323"/>
      <c r="J11" s="323"/>
      <c r="K11" s="323"/>
      <c r="L11" s="324"/>
      <c r="M11" s="303"/>
      <c r="N11" s="110"/>
    </row>
    <row r="12" spans="1:14" ht="12.75">
      <c r="A12" s="305"/>
      <c r="B12" s="309"/>
      <c r="C12" s="166"/>
      <c r="D12" s="166"/>
      <c r="E12" s="166"/>
      <c r="F12" s="166"/>
      <c r="G12" s="168"/>
      <c r="H12" s="233"/>
      <c r="I12" s="234"/>
      <c r="J12" s="235"/>
      <c r="K12" s="168"/>
      <c r="L12" s="169"/>
      <c r="M12" s="311"/>
      <c r="N12" s="95"/>
    </row>
    <row r="13" spans="1:14" ht="12.75">
      <c r="A13" s="305"/>
      <c r="B13" s="309"/>
      <c r="C13" s="166"/>
      <c r="D13" s="166"/>
      <c r="E13" s="166"/>
      <c r="F13" s="166"/>
      <c r="G13" s="168"/>
      <c r="H13" s="233"/>
      <c r="I13" s="234"/>
      <c r="J13" s="235"/>
      <c r="K13" s="168"/>
      <c r="L13" s="169"/>
      <c r="M13" s="312"/>
      <c r="N13" s="95"/>
    </row>
    <row r="14" spans="1:14" ht="12.75">
      <c r="A14" s="305"/>
      <c r="B14" s="309"/>
      <c r="C14" s="166"/>
      <c r="D14" s="166"/>
      <c r="E14" s="166"/>
      <c r="F14" s="166"/>
      <c r="G14" s="171"/>
      <c r="H14" s="171"/>
      <c r="I14" s="236"/>
      <c r="J14" s="237"/>
      <c r="K14" s="171"/>
      <c r="L14" s="169"/>
      <c r="M14" s="312"/>
      <c r="N14" s="95"/>
    </row>
    <row r="15" spans="1:14" ht="12.75">
      <c r="A15" s="305"/>
      <c r="B15" s="309"/>
      <c r="C15" s="166"/>
      <c r="D15" s="166"/>
      <c r="E15" s="166"/>
      <c r="F15" s="166"/>
      <c r="G15" s="171"/>
      <c r="H15" s="171"/>
      <c r="I15" s="236"/>
      <c r="J15" s="237"/>
      <c r="K15" s="171"/>
      <c r="L15" s="169"/>
      <c r="M15" s="312"/>
      <c r="N15" s="95"/>
    </row>
    <row r="16" spans="1:14" ht="12.75">
      <c r="A16" s="305"/>
      <c r="B16" s="309"/>
      <c r="C16" s="166"/>
      <c r="D16" s="166"/>
      <c r="E16" s="166"/>
      <c r="F16" s="166"/>
      <c r="G16" s="171"/>
      <c r="H16" s="171"/>
      <c r="I16" s="236"/>
      <c r="J16" s="237"/>
      <c r="K16" s="171"/>
      <c r="L16" s="169"/>
      <c r="M16" s="312"/>
      <c r="N16" s="95"/>
    </row>
    <row r="17" spans="1:14" ht="12.75">
      <c r="A17" s="305"/>
      <c r="B17" s="309"/>
      <c r="C17" s="166"/>
      <c r="D17" s="166"/>
      <c r="E17" s="166"/>
      <c r="F17" s="166"/>
      <c r="G17" s="171"/>
      <c r="H17" s="171"/>
      <c r="I17" s="236"/>
      <c r="J17" s="237"/>
      <c r="K17" s="171"/>
      <c r="L17" s="169"/>
      <c r="M17" s="312"/>
      <c r="N17" s="95"/>
    </row>
    <row r="18" spans="1:14" ht="12.75">
      <c r="A18" s="305"/>
      <c r="B18" s="309"/>
      <c r="C18" s="166"/>
      <c r="D18" s="166"/>
      <c r="E18" s="176"/>
      <c r="F18" s="166"/>
      <c r="G18" s="171"/>
      <c r="H18" s="171"/>
      <c r="I18" s="236"/>
      <c r="J18" s="237"/>
      <c r="K18" s="171"/>
      <c r="L18" s="169"/>
      <c r="M18" s="312"/>
      <c r="N18" s="95"/>
    </row>
    <row r="19" spans="1:14" ht="12.75">
      <c r="A19" s="306"/>
      <c r="B19" s="309"/>
      <c r="C19" s="166"/>
      <c r="D19" s="166"/>
      <c r="E19" s="166"/>
      <c r="F19" s="166"/>
      <c r="G19" s="171"/>
      <c r="H19" s="171"/>
      <c r="I19" s="236"/>
      <c r="J19" s="237"/>
      <c r="K19" s="171"/>
      <c r="L19" s="169"/>
      <c r="M19" s="312"/>
      <c r="N19" s="95"/>
    </row>
    <row r="20" spans="1:14" ht="12.75">
      <c r="A20" s="306"/>
      <c r="B20" s="309"/>
      <c r="C20" s="166"/>
      <c r="D20" s="166"/>
      <c r="E20" s="166"/>
      <c r="F20" s="166"/>
      <c r="G20" s="171"/>
      <c r="H20" s="171"/>
      <c r="I20" s="236"/>
      <c r="J20" s="237"/>
      <c r="K20" s="171"/>
      <c r="L20" s="169"/>
      <c r="M20" s="312"/>
      <c r="N20" s="95"/>
    </row>
    <row r="21" spans="1:14" ht="12.75">
      <c r="A21" s="306"/>
      <c r="B21" s="309"/>
      <c r="C21" s="166"/>
      <c r="D21" s="166"/>
      <c r="E21" s="166"/>
      <c r="F21" s="166"/>
      <c r="G21" s="171"/>
      <c r="H21" s="171"/>
      <c r="I21" s="236"/>
      <c r="J21" s="237"/>
      <c r="K21" s="171"/>
      <c r="L21" s="169"/>
      <c r="M21" s="312"/>
      <c r="N21" s="95"/>
    </row>
    <row r="22" spans="1:14" ht="12.75">
      <c r="A22" s="306"/>
      <c r="B22" s="309"/>
      <c r="C22" s="166"/>
      <c r="D22" s="166"/>
      <c r="E22" s="166"/>
      <c r="F22" s="166"/>
      <c r="G22" s="171"/>
      <c r="H22" s="171"/>
      <c r="I22" s="236"/>
      <c r="J22" s="237"/>
      <c r="K22" s="171"/>
      <c r="L22" s="169"/>
      <c r="M22" s="312"/>
      <c r="N22" s="95"/>
    </row>
    <row r="23" spans="1:14" ht="12.75">
      <c r="A23" s="306"/>
      <c r="B23" s="309"/>
      <c r="C23" s="166"/>
      <c r="D23" s="166"/>
      <c r="E23" s="166"/>
      <c r="F23" s="166"/>
      <c r="G23" s="171"/>
      <c r="H23" s="171"/>
      <c r="I23" s="236"/>
      <c r="J23" s="237"/>
      <c r="K23" s="171"/>
      <c r="L23" s="169"/>
      <c r="M23" s="312"/>
      <c r="N23" s="95"/>
    </row>
    <row r="24" spans="1:14" ht="12.75">
      <c r="A24" s="306"/>
      <c r="B24" s="309"/>
      <c r="C24" s="166"/>
      <c r="D24" s="166"/>
      <c r="E24" s="166"/>
      <c r="F24" s="166"/>
      <c r="G24" s="171"/>
      <c r="H24" s="171"/>
      <c r="I24" s="236"/>
      <c r="J24" s="237"/>
      <c r="K24" s="171"/>
      <c r="L24" s="169"/>
      <c r="M24" s="312"/>
      <c r="N24" s="95"/>
    </row>
    <row r="25" spans="1:14" ht="12.75">
      <c r="A25" s="306"/>
      <c r="B25" s="309"/>
      <c r="C25" s="166"/>
      <c r="D25" s="166"/>
      <c r="E25" s="166"/>
      <c r="F25" s="166"/>
      <c r="G25" s="171"/>
      <c r="H25" s="171"/>
      <c r="I25" s="236"/>
      <c r="J25" s="237"/>
      <c r="K25" s="171"/>
      <c r="L25" s="169"/>
      <c r="M25" s="312"/>
      <c r="N25" s="95"/>
    </row>
    <row r="26" spans="1:14" ht="12.75">
      <c r="A26" s="307"/>
      <c r="B26" s="310"/>
      <c r="C26" s="173"/>
      <c r="D26" s="173"/>
      <c r="E26" s="173"/>
      <c r="F26" s="173"/>
      <c r="G26" s="173"/>
      <c r="H26" s="173"/>
      <c r="I26" s="238"/>
      <c r="J26" s="239"/>
      <c r="K26" s="173"/>
      <c r="L26" s="240"/>
      <c r="M26" s="313"/>
      <c r="N26" s="95"/>
    </row>
    <row r="27" spans="1:14" ht="12.75">
      <c r="A27" s="109"/>
      <c r="B27" s="219">
        <f>eelarve!E16</f>
        <v>0</v>
      </c>
      <c r="C27" s="219">
        <f>eelarve!F16</f>
        <v>0</v>
      </c>
      <c r="D27" s="219">
        <f>eelarve!G16</f>
        <v>0</v>
      </c>
      <c r="E27" s="219" t="str">
        <f>eelarve!H16</f>
        <v>x</v>
      </c>
      <c r="F27" s="219" t="str">
        <f>eelarve!I16</f>
        <v>x</v>
      </c>
      <c r="G27" s="221"/>
      <c r="H27" s="222"/>
      <c r="I27" s="222"/>
      <c r="J27" s="222"/>
      <c r="K27" s="222"/>
      <c r="L27" s="223"/>
      <c r="M27" s="216">
        <f>B27-C29-D29-E29-F29</f>
        <v>0</v>
      </c>
      <c r="N27" s="95"/>
    </row>
    <row r="28" spans="1:14" ht="5.25" customHeight="1">
      <c r="A28" s="304" t="str">
        <f>eelarve!A16</f>
        <v>1.2.</v>
      </c>
      <c r="B28" s="220"/>
      <c r="C28" s="220"/>
      <c r="D28" s="220"/>
      <c r="E28" s="220"/>
      <c r="F28" s="220"/>
      <c r="G28" s="224"/>
      <c r="H28" s="225"/>
      <c r="I28" s="225"/>
      <c r="J28" s="225"/>
      <c r="K28" s="225"/>
      <c r="L28" s="226"/>
      <c r="M28" s="217"/>
      <c r="N28" s="95"/>
    </row>
    <row r="29" spans="1:14" ht="15" customHeight="1">
      <c r="A29" s="304"/>
      <c r="B29" s="308"/>
      <c r="C29" s="111">
        <f>SUM(C30:C44)</f>
        <v>0</v>
      </c>
      <c r="D29" s="111">
        <f>SUM(D30:D44)</f>
        <v>0</v>
      </c>
      <c r="E29" s="111">
        <f>SUM(E30:E44)</f>
        <v>0</v>
      </c>
      <c r="F29" s="111">
        <f>SUM(F30:F44)</f>
        <v>0</v>
      </c>
      <c r="G29" s="227"/>
      <c r="H29" s="228"/>
      <c r="I29" s="228"/>
      <c r="J29" s="228"/>
      <c r="K29" s="228"/>
      <c r="L29" s="229"/>
      <c r="M29" s="218"/>
      <c r="N29" s="95"/>
    </row>
    <row r="30" spans="1:14" ht="12.75">
      <c r="A30" s="305"/>
      <c r="B30" s="309"/>
      <c r="C30" s="166"/>
      <c r="D30" s="166"/>
      <c r="E30" s="166"/>
      <c r="F30" s="166"/>
      <c r="G30" s="168"/>
      <c r="H30" s="233"/>
      <c r="I30" s="234"/>
      <c r="J30" s="235"/>
      <c r="K30" s="168"/>
      <c r="L30" s="169"/>
      <c r="M30" s="311"/>
      <c r="N30" s="95"/>
    </row>
    <row r="31" spans="1:14" ht="12.75">
      <c r="A31" s="305"/>
      <c r="B31" s="309"/>
      <c r="C31" s="166"/>
      <c r="D31" s="166"/>
      <c r="E31" s="166"/>
      <c r="F31" s="166"/>
      <c r="G31" s="168"/>
      <c r="H31" s="233"/>
      <c r="I31" s="234"/>
      <c r="J31" s="235"/>
      <c r="K31" s="168"/>
      <c r="L31" s="169"/>
      <c r="M31" s="312"/>
      <c r="N31" s="95"/>
    </row>
    <row r="32" spans="1:14" ht="12.75">
      <c r="A32" s="305"/>
      <c r="B32" s="309"/>
      <c r="C32" s="166"/>
      <c r="D32" s="166"/>
      <c r="E32" s="166"/>
      <c r="F32" s="166"/>
      <c r="G32" s="171"/>
      <c r="H32" s="171"/>
      <c r="I32" s="236"/>
      <c r="J32" s="237"/>
      <c r="K32" s="171"/>
      <c r="L32" s="169"/>
      <c r="M32" s="312"/>
      <c r="N32" s="95"/>
    </row>
    <row r="33" spans="1:14" ht="12.75">
      <c r="A33" s="305"/>
      <c r="B33" s="309"/>
      <c r="C33" s="166"/>
      <c r="D33" s="166"/>
      <c r="E33" s="166"/>
      <c r="F33" s="166"/>
      <c r="G33" s="171"/>
      <c r="H33" s="171"/>
      <c r="I33" s="236"/>
      <c r="J33" s="237"/>
      <c r="K33" s="171"/>
      <c r="L33" s="169"/>
      <c r="M33" s="312"/>
      <c r="N33" s="95"/>
    </row>
    <row r="34" spans="1:14" ht="12.75">
      <c r="A34" s="305"/>
      <c r="B34" s="309"/>
      <c r="C34" s="166"/>
      <c r="D34" s="166"/>
      <c r="E34" s="166"/>
      <c r="F34" s="166"/>
      <c r="G34" s="171"/>
      <c r="H34" s="171"/>
      <c r="I34" s="236"/>
      <c r="J34" s="237"/>
      <c r="K34" s="171"/>
      <c r="L34" s="169"/>
      <c r="M34" s="312"/>
      <c r="N34" s="95"/>
    </row>
    <row r="35" spans="1:14" ht="12.75">
      <c r="A35" s="305"/>
      <c r="B35" s="309"/>
      <c r="C35" s="166"/>
      <c r="D35" s="166"/>
      <c r="E35" s="166"/>
      <c r="F35" s="166"/>
      <c r="G35" s="171"/>
      <c r="H35" s="171"/>
      <c r="I35" s="236"/>
      <c r="J35" s="237"/>
      <c r="K35" s="171"/>
      <c r="L35" s="169"/>
      <c r="M35" s="312"/>
      <c r="N35" s="95"/>
    </row>
    <row r="36" spans="1:14" ht="12.75">
      <c r="A36" s="305"/>
      <c r="B36" s="309"/>
      <c r="C36" s="166"/>
      <c r="D36" s="166"/>
      <c r="E36" s="166"/>
      <c r="F36" s="166"/>
      <c r="G36" s="171"/>
      <c r="H36" s="171"/>
      <c r="I36" s="236"/>
      <c r="J36" s="237"/>
      <c r="K36" s="171"/>
      <c r="L36" s="169"/>
      <c r="M36" s="312"/>
      <c r="N36" s="95"/>
    </row>
    <row r="37" spans="1:14" ht="12.75">
      <c r="A37" s="306"/>
      <c r="B37" s="309"/>
      <c r="C37" s="166"/>
      <c r="D37" s="166"/>
      <c r="E37" s="166"/>
      <c r="F37" s="166"/>
      <c r="G37" s="171"/>
      <c r="H37" s="171"/>
      <c r="I37" s="236"/>
      <c r="J37" s="237"/>
      <c r="K37" s="171"/>
      <c r="L37" s="169"/>
      <c r="M37" s="312"/>
      <c r="N37" s="95"/>
    </row>
    <row r="38" spans="1:14" ht="12.75">
      <c r="A38" s="306"/>
      <c r="B38" s="309"/>
      <c r="C38" s="166"/>
      <c r="D38" s="166"/>
      <c r="E38" s="166"/>
      <c r="F38" s="166"/>
      <c r="G38" s="171"/>
      <c r="H38" s="171"/>
      <c r="I38" s="236"/>
      <c r="J38" s="237"/>
      <c r="K38" s="171"/>
      <c r="L38" s="169"/>
      <c r="M38" s="312"/>
      <c r="N38" s="95"/>
    </row>
    <row r="39" spans="1:14" ht="12.75">
      <c r="A39" s="306"/>
      <c r="B39" s="309"/>
      <c r="C39" s="166"/>
      <c r="D39" s="166"/>
      <c r="E39" s="166"/>
      <c r="F39" s="166"/>
      <c r="G39" s="171"/>
      <c r="H39" s="171"/>
      <c r="I39" s="236"/>
      <c r="J39" s="237"/>
      <c r="K39" s="171"/>
      <c r="L39" s="169"/>
      <c r="M39" s="312"/>
      <c r="N39" s="95"/>
    </row>
    <row r="40" spans="1:14" ht="12.75">
      <c r="A40" s="306"/>
      <c r="B40" s="309"/>
      <c r="C40" s="166"/>
      <c r="D40" s="166"/>
      <c r="E40" s="166"/>
      <c r="F40" s="166"/>
      <c r="G40" s="171"/>
      <c r="H40" s="171"/>
      <c r="I40" s="236"/>
      <c r="J40" s="237"/>
      <c r="K40" s="171"/>
      <c r="L40" s="169"/>
      <c r="M40" s="312"/>
      <c r="N40" s="95"/>
    </row>
    <row r="41" spans="1:14" ht="12.75">
      <c r="A41" s="306"/>
      <c r="B41" s="309"/>
      <c r="C41" s="166"/>
      <c r="D41" s="166"/>
      <c r="E41" s="166"/>
      <c r="F41" s="166"/>
      <c r="G41" s="171"/>
      <c r="H41" s="171"/>
      <c r="I41" s="236"/>
      <c r="J41" s="237"/>
      <c r="K41" s="171"/>
      <c r="L41" s="169"/>
      <c r="M41" s="312"/>
      <c r="N41" s="95"/>
    </row>
    <row r="42" spans="1:14" ht="12.75">
      <c r="A42" s="306"/>
      <c r="B42" s="309"/>
      <c r="C42" s="166"/>
      <c r="D42" s="166"/>
      <c r="E42" s="166"/>
      <c r="F42" s="166"/>
      <c r="G42" s="171"/>
      <c r="H42" s="171"/>
      <c r="I42" s="236"/>
      <c r="J42" s="237"/>
      <c r="K42" s="171"/>
      <c r="L42" s="169"/>
      <c r="M42" s="312"/>
      <c r="N42" s="95"/>
    </row>
    <row r="43" spans="1:14" ht="12.75">
      <c r="A43" s="306"/>
      <c r="B43" s="309"/>
      <c r="C43" s="166"/>
      <c r="D43" s="166"/>
      <c r="E43" s="166"/>
      <c r="F43" s="166"/>
      <c r="G43" s="171"/>
      <c r="H43" s="171"/>
      <c r="I43" s="236"/>
      <c r="J43" s="237"/>
      <c r="K43" s="171"/>
      <c r="L43" s="169"/>
      <c r="M43" s="312"/>
      <c r="N43" s="95"/>
    </row>
    <row r="44" spans="1:14" ht="12.75">
      <c r="A44" s="307"/>
      <c r="B44" s="310"/>
      <c r="C44" s="173"/>
      <c r="D44" s="173"/>
      <c r="E44" s="173"/>
      <c r="F44" s="173"/>
      <c r="G44" s="173"/>
      <c r="H44" s="173"/>
      <c r="I44" s="238"/>
      <c r="J44" s="239"/>
      <c r="K44" s="173"/>
      <c r="L44" s="240"/>
      <c r="M44" s="313"/>
      <c r="N44" s="95"/>
    </row>
    <row r="45" spans="1:14" ht="12.75">
      <c r="A45" s="109"/>
      <c r="B45" s="314">
        <f>eelarve!E17</f>
        <v>0</v>
      </c>
      <c r="C45" s="314">
        <f>eelarve!F17</f>
        <v>0</v>
      </c>
      <c r="D45" s="314">
        <f>eelarve!G17</f>
        <v>0</v>
      </c>
      <c r="E45" s="314" t="str">
        <f>eelarve!H17</f>
        <v>x</v>
      </c>
      <c r="F45" s="314" t="str">
        <f>eelarve!I17</f>
        <v>x</v>
      </c>
      <c r="G45" s="316"/>
      <c r="H45" s="317"/>
      <c r="I45" s="317"/>
      <c r="J45" s="317"/>
      <c r="K45" s="317"/>
      <c r="L45" s="318"/>
      <c r="M45" s="301">
        <f>B45-C47-D47-E47-F47</f>
        <v>0</v>
      </c>
      <c r="N45" s="95"/>
    </row>
    <row r="46" spans="1:14" ht="6" customHeight="1">
      <c r="A46" s="304" t="str">
        <f>eelarve!A17</f>
        <v>1.3. </v>
      </c>
      <c r="B46" s="315"/>
      <c r="C46" s="315"/>
      <c r="D46" s="315"/>
      <c r="E46" s="315"/>
      <c r="F46" s="315"/>
      <c r="G46" s="319"/>
      <c r="H46" s="320"/>
      <c r="I46" s="320"/>
      <c r="J46" s="320"/>
      <c r="K46" s="320"/>
      <c r="L46" s="321"/>
      <c r="M46" s="302"/>
      <c r="N46" s="95"/>
    </row>
    <row r="47" spans="1:14" ht="15" customHeight="1">
      <c r="A47" s="304"/>
      <c r="B47" s="308"/>
      <c r="C47" s="111">
        <f>SUM(C48:C62)</f>
        <v>0</v>
      </c>
      <c r="D47" s="111">
        <f>SUM(D48:D62)</f>
        <v>0</v>
      </c>
      <c r="E47" s="111">
        <f>SUM(E48:E62)</f>
        <v>0</v>
      </c>
      <c r="F47" s="111">
        <f>SUM(F48:F62)</f>
        <v>0</v>
      </c>
      <c r="G47" s="322"/>
      <c r="H47" s="323"/>
      <c r="I47" s="323"/>
      <c r="J47" s="323"/>
      <c r="K47" s="323"/>
      <c r="L47" s="324"/>
      <c r="M47" s="303"/>
      <c r="N47" s="95"/>
    </row>
    <row r="48" spans="1:14" ht="12.75">
      <c r="A48" s="305"/>
      <c r="B48" s="309"/>
      <c r="C48" s="166"/>
      <c r="D48" s="166"/>
      <c r="E48" s="166"/>
      <c r="F48" s="166"/>
      <c r="G48" s="168"/>
      <c r="H48" s="233"/>
      <c r="I48" s="234"/>
      <c r="J48" s="235"/>
      <c r="K48" s="168"/>
      <c r="L48" s="169"/>
      <c r="M48" s="311"/>
      <c r="N48" s="95"/>
    </row>
    <row r="49" spans="1:14" ht="12.75">
      <c r="A49" s="305"/>
      <c r="B49" s="309"/>
      <c r="C49" s="166"/>
      <c r="D49" s="166"/>
      <c r="E49" s="166"/>
      <c r="F49" s="166"/>
      <c r="G49" s="168"/>
      <c r="H49" s="233"/>
      <c r="I49" s="234"/>
      <c r="J49" s="235"/>
      <c r="K49" s="168"/>
      <c r="L49" s="169"/>
      <c r="M49" s="312"/>
      <c r="N49" s="95"/>
    </row>
    <row r="50" spans="1:14" ht="12.75">
      <c r="A50" s="305"/>
      <c r="B50" s="309"/>
      <c r="C50" s="166"/>
      <c r="D50" s="166"/>
      <c r="E50" s="166"/>
      <c r="F50" s="166"/>
      <c r="G50" s="171"/>
      <c r="H50" s="171"/>
      <c r="I50" s="236"/>
      <c r="J50" s="237"/>
      <c r="K50" s="171"/>
      <c r="L50" s="169"/>
      <c r="M50" s="312"/>
      <c r="N50" s="95"/>
    </row>
    <row r="51" spans="1:14" ht="12.75">
      <c r="A51" s="305"/>
      <c r="B51" s="309"/>
      <c r="C51" s="166"/>
      <c r="D51" s="166"/>
      <c r="E51" s="166"/>
      <c r="F51" s="166"/>
      <c r="G51" s="171"/>
      <c r="H51" s="171"/>
      <c r="I51" s="236"/>
      <c r="J51" s="237"/>
      <c r="K51" s="171"/>
      <c r="L51" s="169"/>
      <c r="M51" s="312"/>
      <c r="N51" s="95"/>
    </row>
    <row r="52" spans="1:14" ht="12.75">
      <c r="A52" s="305"/>
      <c r="B52" s="309"/>
      <c r="C52" s="166"/>
      <c r="D52" s="166"/>
      <c r="E52" s="166"/>
      <c r="F52" s="166"/>
      <c r="G52" s="171"/>
      <c r="H52" s="171"/>
      <c r="I52" s="236"/>
      <c r="J52" s="237"/>
      <c r="K52" s="171"/>
      <c r="L52" s="169"/>
      <c r="M52" s="312"/>
      <c r="N52" s="95"/>
    </row>
    <row r="53" spans="1:14" ht="12.75">
      <c r="A53" s="305"/>
      <c r="B53" s="309"/>
      <c r="C53" s="166"/>
      <c r="D53" s="166"/>
      <c r="E53" s="166"/>
      <c r="F53" s="166"/>
      <c r="G53" s="171"/>
      <c r="H53" s="171"/>
      <c r="I53" s="236"/>
      <c r="J53" s="237"/>
      <c r="K53" s="171"/>
      <c r="L53" s="169"/>
      <c r="M53" s="312"/>
      <c r="N53" s="95"/>
    </row>
    <row r="54" spans="1:14" ht="12.75">
      <c r="A54" s="305"/>
      <c r="B54" s="309"/>
      <c r="C54" s="166"/>
      <c r="D54" s="166"/>
      <c r="E54" s="166"/>
      <c r="F54" s="166"/>
      <c r="G54" s="171"/>
      <c r="H54" s="171"/>
      <c r="I54" s="236"/>
      <c r="J54" s="237"/>
      <c r="K54" s="171"/>
      <c r="L54" s="169"/>
      <c r="M54" s="312"/>
      <c r="N54" s="95"/>
    </row>
    <row r="55" spans="1:14" ht="12.75">
      <c r="A55" s="306"/>
      <c r="B55" s="309"/>
      <c r="C55" s="166"/>
      <c r="D55" s="166"/>
      <c r="E55" s="166"/>
      <c r="F55" s="166"/>
      <c r="G55" s="171"/>
      <c r="H55" s="171"/>
      <c r="I55" s="236"/>
      <c r="J55" s="237"/>
      <c r="K55" s="171"/>
      <c r="L55" s="169"/>
      <c r="M55" s="312"/>
      <c r="N55" s="95"/>
    </row>
    <row r="56" spans="1:14" ht="12.75">
      <c r="A56" s="306"/>
      <c r="B56" s="309"/>
      <c r="C56" s="166"/>
      <c r="D56" s="166"/>
      <c r="E56" s="166"/>
      <c r="F56" s="166"/>
      <c r="G56" s="171"/>
      <c r="H56" s="171"/>
      <c r="I56" s="236"/>
      <c r="J56" s="237"/>
      <c r="K56" s="171"/>
      <c r="L56" s="169"/>
      <c r="M56" s="312"/>
      <c r="N56" s="95"/>
    </row>
    <row r="57" spans="1:14" ht="12.75">
      <c r="A57" s="306"/>
      <c r="B57" s="309"/>
      <c r="C57" s="166"/>
      <c r="D57" s="166"/>
      <c r="E57" s="166"/>
      <c r="F57" s="166"/>
      <c r="G57" s="171"/>
      <c r="H57" s="171"/>
      <c r="I57" s="236"/>
      <c r="J57" s="237"/>
      <c r="K57" s="171"/>
      <c r="L57" s="169"/>
      <c r="M57" s="312"/>
      <c r="N57" s="95"/>
    </row>
    <row r="58" spans="1:14" ht="12.75">
      <c r="A58" s="306"/>
      <c r="B58" s="309"/>
      <c r="C58" s="166"/>
      <c r="D58" s="166"/>
      <c r="E58" s="166"/>
      <c r="F58" s="166"/>
      <c r="G58" s="171"/>
      <c r="H58" s="171"/>
      <c r="I58" s="236"/>
      <c r="J58" s="237"/>
      <c r="K58" s="171"/>
      <c r="L58" s="169"/>
      <c r="M58" s="312"/>
      <c r="N58" s="95"/>
    </row>
    <row r="59" spans="1:14" ht="12.75">
      <c r="A59" s="306"/>
      <c r="B59" s="309"/>
      <c r="C59" s="166"/>
      <c r="D59" s="166"/>
      <c r="E59" s="166"/>
      <c r="F59" s="166"/>
      <c r="G59" s="171"/>
      <c r="H59" s="171"/>
      <c r="I59" s="236"/>
      <c r="J59" s="237"/>
      <c r="K59" s="171"/>
      <c r="L59" s="169"/>
      <c r="M59" s="312"/>
      <c r="N59" s="95"/>
    </row>
    <row r="60" spans="1:14" ht="12.75">
      <c r="A60" s="306"/>
      <c r="B60" s="309"/>
      <c r="C60" s="166"/>
      <c r="D60" s="166"/>
      <c r="E60" s="166"/>
      <c r="F60" s="166"/>
      <c r="G60" s="171"/>
      <c r="H60" s="171"/>
      <c r="I60" s="236"/>
      <c r="J60" s="237"/>
      <c r="K60" s="171"/>
      <c r="L60" s="169"/>
      <c r="M60" s="312"/>
      <c r="N60" s="95"/>
    </row>
    <row r="61" spans="1:14" ht="12.75">
      <c r="A61" s="306"/>
      <c r="B61" s="309"/>
      <c r="C61" s="166"/>
      <c r="D61" s="166"/>
      <c r="E61" s="166"/>
      <c r="F61" s="166"/>
      <c r="G61" s="171"/>
      <c r="H61" s="171"/>
      <c r="I61" s="236"/>
      <c r="J61" s="237"/>
      <c r="K61" s="171"/>
      <c r="L61" s="169"/>
      <c r="M61" s="312"/>
      <c r="N61" s="95"/>
    </row>
    <row r="62" spans="1:14" ht="12.75">
      <c r="A62" s="307"/>
      <c r="B62" s="310"/>
      <c r="C62" s="173"/>
      <c r="D62" s="173"/>
      <c r="E62" s="173"/>
      <c r="F62" s="173"/>
      <c r="G62" s="173"/>
      <c r="H62" s="173"/>
      <c r="I62" s="238"/>
      <c r="J62" s="239"/>
      <c r="K62" s="173"/>
      <c r="L62" s="240"/>
      <c r="M62" s="313"/>
      <c r="N62" s="95"/>
    </row>
    <row r="63" spans="1:14" ht="12.75" collapsed="1">
      <c r="A63" s="109"/>
      <c r="B63" s="314">
        <f>eelarve!E18</f>
        <v>0</v>
      </c>
      <c r="C63" s="314">
        <f>eelarve!F18</f>
        <v>0</v>
      </c>
      <c r="D63" s="314">
        <f>eelarve!G18</f>
        <v>0</v>
      </c>
      <c r="E63" s="314" t="str">
        <f>eelarve!H18</f>
        <v>x</v>
      </c>
      <c r="F63" s="314" t="str">
        <f>eelarve!I18</f>
        <v>x</v>
      </c>
      <c r="G63" s="316"/>
      <c r="H63" s="317"/>
      <c r="I63" s="317"/>
      <c r="J63" s="317"/>
      <c r="K63" s="317"/>
      <c r="L63" s="318"/>
      <c r="M63" s="301">
        <f>B63-C65-D65-E65-F65</f>
        <v>0</v>
      </c>
      <c r="N63" s="95"/>
    </row>
    <row r="64" spans="1:14" ht="3.75" customHeight="1">
      <c r="A64" s="304" t="str">
        <f>eelarve!A18</f>
        <v>1.4. </v>
      </c>
      <c r="B64" s="315"/>
      <c r="C64" s="315"/>
      <c r="D64" s="315"/>
      <c r="E64" s="315"/>
      <c r="F64" s="315"/>
      <c r="G64" s="319"/>
      <c r="H64" s="320"/>
      <c r="I64" s="320"/>
      <c r="J64" s="320"/>
      <c r="K64" s="320"/>
      <c r="L64" s="321"/>
      <c r="M64" s="302"/>
      <c r="N64" s="95"/>
    </row>
    <row r="65" spans="1:14" ht="17.25" customHeight="1">
      <c r="A65" s="304"/>
      <c r="B65" s="308"/>
      <c r="C65" s="111">
        <f>SUM(C66:C80)</f>
        <v>0</v>
      </c>
      <c r="D65" s="111">
        <f>SUM(D66:D80)</f>
        <v>0</v>
      </c>
      <c r="E65" s="111">
        <f>SUM(E66:E80)</f>
        <v>0</v>
      </c>
      <c r="F65" s="111">
        <f>SUM(F66:F80)</f>
        <v>0</v>
      </c>
      <c r="G65" s="322"/>
      <c r="H65" s="323"/>
      <c r="I65" s="323"/>
      <c r="J65" s="323"/>
      <c r="K65" s="323"/>
      <c r="L65" s="324"/>
      <c r="M65" s="303"/>
      <c r="N65" s="95"/>
    </row>
    <row r="66" spans="1:14" ht="12.75">
      <c r="A66" s="305"/>
      <c r="B66" s="309"/>
      <c r="C66" s="166"/>
      <c r="D66" s="166"/>
      <c r="E66" s="166"/>
      <c r="F66" s="166"/>
      <c r="G66" s="168"/>
      <c r="H66" s="233"/>
      <c r="I66" s="234"/>
      <c r="J66" s="235"/>
      <c r="K66" s="168"/>
      <c r="L66" s="169"/>
      <c r="M66" s="311"/>
      <c r="N66" s="95"/>
    </row>
    <row r="67" spans="1:14" ht="12.75">
      <c r="A67" s="305"/>
      <c r="B67" s="309"/>
      <c r="C67" s="166"/>
      <c r="D67" s="166"/>
      <c r="E67" s="166"/>
      <c r="F67" s="166"/>
      <c r="G67" s="168"/>
      <c r="H67" s="233"/>
      <c r="I67" s="234"/>
      <c r="J67" s="235"/>
      <c r="K67" s="168"/>
      <c r="L67" s="169"/>
      <c r="M67" s="312"/>
      <c r="N67" s="95"/>
    </row>
    <row r="68" spans="1:14" ht="12.75">
      <c r="A68" s="305"/>
      <c r="B68" s="309"/>
      <c r="C68" s="166"/>
      <c r="D68" s="166"/>
      <c r="E68" s="166"/>
      <c r="F68" s="166"/>
      <c r="G68" s="171"/>
      <c r="H68" s="171"/>
      <c r="I68" s="236"/>
      <c r="J68" s="237"/>
      <c r="K68" s="171"/>
      <c r="L68" s="169"/>
      <c r="M68" s="312"/>
      <c r="N68" s="95"/>
    </row>
    <row r="69" spans="1:14" ht="12.75">
      <c r="A69" s="305"/>
      <c r="B69" s="309"/>
      <c r="C69" s="166"/>
      <c r="D69" s="166"/>
      <c r="E69" s="166"/>
      <c r="F69" s="166"/>
      <c r="G69" s="171"/>
      <c r="H69" s="171"/>
      <c r="I69" s="236"/>
      <c r="J69" s="237"/>
      <c r="K69" s="171"/>
      <c r="L69" s="169"/>
      <c r="M69" s="312"/>
      <c r="N69" s="95"/>
    </row>
    <row r="70" spans="1:14" ht="12.75">
      <c r="A70" s="305"/>
      <c r="B70" s="309"/>
      <c r="C70" s="166"/>
      <c r="D70" s="166"/>
      <c r="E70" s="166"/>
      <c r="F70" s="166"/>
      <c r="G70" s="171"/>
      <c r="H70" s="171"/>
      <c r="I70" s="236"/>
      <c r="J70" s="237"/>
      <c r="K70" s="171"/>
      <c r="L70" s="169"/>
      <c r="M70" s="312"/>
      <c r="N70" s="95"/>
    </row>
    <row r="71" spans="1:14" ht="12.75">
      <c r="A71" s="305"/>
      <c r="B71" s="309"/>
      <c r="C71" s="166"/>
      <c r="D71" s="166"/>
      <c r="E71" s="166"/>
      <c r="F71" s="166"/>
      <c r="G71" s="171"/>
      <c r="H71" s="171"/>
      <c r="I71" s="236"/>
      <c r="J71" s="237"/>
      <c r="K71" s="171"/>
      <c r="L71" s="169"/>
      <c r="M71" s="312"/>
      <c r="N71" s="95"/>
    </row>
    <row r="72" spans="1:14" ht="12.75">
      <c r="A72" s="305"/>
      <c r="B72" s="309"/>
      <c r="C72" s="166"/>
      <c r="D72" s="166"/>
      <c r="E72" s="166"/>
      <c r="F72" s="166"/>
      <c r="G72" s="171"/>
      <c r="H72" s="171"/>
      <c r="I72" s="236"/>
      <c r="J72" s="237"/>
      <c r="K72" s="171"/>
      <c r="L72" s="169"/>
      <c r="M72" s="312"/>
      <c r="N72" s="95"/>
    </row>
    <row r="73" spans="1:14" ht="12.75">
      <c r="A73" s="306"/>
      <c r="B73" s="309"/>
      <c r="C73" s="166"/>
      <c r="D73" s="166"/>
      <c r="E73" s="166"/>
      <c r="F73" s="166"/>
      <c r="G73" s="171"/>
      <c r="H73" s="171"/>
      <c r="I73" s="236"/>
      <c r="J73" s="237"/>
      <c r="K73" s="171"/>
      <c r="L73" s="169"/>
      <c r="M73" s="312"/>
      <c r="N73" s="95"/>
    </row>
    <row r="74" spans="1:14" ht="12.75">
      <c r="A74" s="306"/>
      <c r="B74" s="309"/>
      <c r="C74" s="166"/>
      <c r="D74" s="166"/>
      <c r="E74" s="166"/>
      <c r="F74" s="166"/>
      <c r="G74" s="171"/>
      <c r="H74" s="171"/>
      <c r="I74" s="236"/>
      <c r="J74" s="237"/>
      <c r="K74" s="171"/>
      <c r="L74" s="169"/>
      <c r="M74" s="312"/>
      <c r="N74" s="95"/>
    </row>
    <row r="75" spans="1:14" ht="12.75">
      <c r="A75" s="306"/>
      <c r="B75" s="309"/>
      <c r="C75" s="166"/>
      <c r="D75" s="166"/>
      <c r="E75" s="166"/>
      <c r="F75" s="166"/>
      <c r="G75" s="171"/>
      <c r="H75" s="171"/>
      <c r="I75" s="236"/>
      <c r="J75" s="237"/>
      <c r="K75" s="171"/>
      <c r="L75" s="169"/>
      <c r="M75" s="312"/>
      <c r="N75" s="95"/>
    </row>
    <row r="76" spans="1:14" ht="12.75">
      <c r="A76" s="306"/>
      <c r="B76" s="309"/>
      <c r="C76" s="166"/>
      <c r="D76" s="166"/>
      <c r="E76" s="166"/>
      <c r="F76" s="166"/>
      <c r="G76" s="171"/>
      <c r="H76" s="171"/>
      <c r="I76" s="236"/>
      <c r="J76" s="237"/>
      <c r="K76" s="171"/>
      <c r="L76" s="169"/>
      <c r="M76" s="312"/>
      <c r="N76" s="95"/>
    </row>
    <row r="77" spans="1:14" ht="12.75">
      <c r="A77" s="306"/>
      <c r="B77" s="309"/>
      <c r="C77" s="166"/>
      <c r="D77" s="166"/>
      <c r="E77" s="166"/>
      <c r="F77" s="166"/>
      <c r="G77" s="171"/>
      <c r="H77" s="171"/>
      <c r="I77" s="236"/>
      <c r="J77" s="237"/>
      <c r="K77" s="171"/>
      <c r="L77" s="169"/>
      <c r="M77" s="312"/>
      <c r="N77" s="95"/>
    </row>
    <row r="78" spans="1:14" ht="12.75">
      <c r="A78" s="306"/>
      <c r="B78" s="309"/>
      <c r="C78" s="166"/>
      <c r="D78" s="166"/>
      <c r="E78" s="166"/>
      <c r="F78" s="166"/>
      <c r="G78" s="171"/>
      <c r="H78" s="171"/>
      <c r="I78" s="236"/>
      <c r="J78" s="237"/>
      <c r="K78" s="171"/>
      <c r="L78" s="169"/>
      <c r="M78" s="312"/>
      <c r="N78" s="95"/>
    </row>
    <row r="79" spans="1:14" ht="12.75">
      <c r="A79" s="306"/>
      <c r="B79" s="309"/>
      <c r="C79" s="166"/>
      <c r="D79" s="166"/>
      <c r="E79" s="166"/>
      <c r="F79" s="166"/>
      <c r="G79" s="171"/>
      <c r="H79" s="171"/>
      <c r="I79" s="236"/>
      <c r="J79" s="237"/>
      <c r="K79" s="171"/>
      <c r="L79" s="169"/>
      <c r="M79" s="312"/>
      <c r="N79" s="95"/>
    </row>
    <row r="80" spans="1:14" ht="12.75">
      <c r="A80" s="307"/>
      <c r="B80" s="310"/>
      <c r="C80" s="173"/>
      <c r="D80" s="173"/>
      <c r="E80" s="173"/>
      <c r="F80" s="173"/>
      <c r="G80" s="173"/>
      <c r="H80" s="173"/>
      <c r="I80" s="238"/>
      <c r="J80" s="239"/>
      <c r="K80" s="173"/>
      <c r="L80" s="240"/>
      <c r="M80" s="313"/>
      <c r="N80" s="95"/>
    </row>
    <row r="81" spans="1:14" ht="12.75">
      <c r="A81" s="109"/>
      <c r="B81" s="314">
        <f>eelarve!E19</f>
        <v>0</v>
      </c>
      <c r="C81" s="314">
        <f>eelarve!F19</f>
        <v>0</v>
      </c>
      <c r="D81" s="314">
        <f>eelarve!G19</f>
        <v>0</v>
      </c>
      <c r="E81" s="314" t="str">
        <f>eelarve!H19</f>
        <v>x</v>
      </c>
      <c r="F81" s="314" t="str">
        <f>eelarve!I19</f>
        <v>x</v>
      </c>
      <c r="G81" s="316"/>
      <c r="H81" s="317"/>
      <c r="I81" s="317"/>
      <c r="J81" s="317"/>
      <c r="K81" s="317"/>
      <c r="L81" s="318"/>
      <c r="M81" s="301">
        <f>B81-C83-D83-E83-F83</f>
        <v>0</v>
      </c>
      <c r="N81" s="95"/>
    </row>
    <row r="82" spans="1:14" ht="4.5" customHeight="1">
      <c r="A82" s="304">
        <f>eelarve!A19</f>
        <v>0</v>
      </c>
      <c r="B82" s="315"/>
      <c r="C82" s="315"/>
      <c r="D82" s="315"/>
      <c r="E82" s="315"/>
      <c r="F82" s="315"/>
      <c r="G82" s="319"/>
      <c r="H82" s="320"/>
      <c r="I82" s="320"/>
      <c r="J82" s="320"/>
      <c r="K82" s="320"/>
      <c r="L82" s="321"/>
      <c r="M82" s="302"/>
      <c r="N82" s="95"/>
    </row>
    <row r="83" spans="1:14" ht="14.25" customHeight="1">
      <c r="A83" s="304"/>
      <c r="B83" s="308"/>
      <c r="C83" s="111">
        <f>SUM(C84:C98)</f>
        <v>0</v>
      </c>
      <c r="D83" s="111">
        <f>SUM(D84:D98)</f>
        <v>0</v>
      </c>
      <c r="E83" s="111">
        <f>SUM(E84:E98)</f>
        <v>0</v>
      </c>
      <c r="F83" s="111">
        <f>SUM(F84:F98)</f>
        <v>0</v>
      </c>
      <c r="G83" s="322"/>
      <c r="H83" s="323"/>
      <c r="I83" s="323"/>
      <c r="J83" s="323"/>
      <c r="K83" s="323"/>
      <c r="L83" s="324"/>
      <c r="M83" s="303"/>
      <c r="N83" s="95"/>
    </row>
    <row r="84" spans="1:14" ht="12.75">
      <c r="A84" s="305"/>
      <c r="B84" s="309"/>
      <c r="C84" s="166"/>
      <c r="D84" s="166"/>
      <c r="E84" s="166"/>
      <c r="F84" s="166"/>
      <c r="G84" s="168"/>
      <c r="H84" s="233"/>
      <c r="I84" s="167"/>
      <c r="J84" s="230"/>
      <c r="K84" s="168"/>
      <c r="L84" s="169"/>
      <c r="M84" s="311"/>
      <c r="N84" s="95"/>
    </row>
    <row r="85" spans="1:14" ht="12.75">
      <c r="A85" s="305"/>
      <c r="B85" s="309"/>
      <c r="C85" s="166"/>
      <c r="D85" s="166"/>
      <c r="E85" s="166"/>
      <c r="F85" s="166"/>
      <c r="G85" s="168"/>
      <c r="H85" s="233"/>
      <c r="I85" s="167"/>
      <c r="J85" s="230"/>
      <c r="K85" s="168"/>
      <c r="L85" s="169"/>
      <c r="M85" s="312"/>
      <c r="N85" s="95"/>
    </row>
    <row r="86" spans="1:14" ht="12.75">
      <c r="A86" s="305"/>
      <c r="B86" s="309"/>
      <c r="C86" s="166"/>
      <c r="D86" s="166"/>
      <c r="E86" s="166"/>
      <c r="F86" s="166"/>
      <c r="G86" s="171"/>
      <c r="H86" s="171"/>
      <c r="I86" s="170"/>
      <c r="J86" s="231"/>
      <c r="K86" s="171"/>
      <c r="L86" s="169"/>
      <c r="M86" s="312"/>
      <c r="N86" s="95"/>
    </row>
    <row r="87" spans="1:14" ht="12.75">
      <c r="A87" s="305"/>
      <c r="B87" s="309"/>
      <c r="C87" s="166"/>
      <c r="D87" s="166"/>
      <c r="E87" s="166"/>
      <c r="F87" s="166"/>
      <c r="G87" s="171"/>
      <c r="H87" s="171"/>
      <c r="I87" s="170"/>
      <c r="J87" s="231"/>
      <c r="K87" s="171"/>
      <c r="L87" s="169"/>
      <c r="M87" s="312"/>
      <c r="N87" s="95"/>
    </row>
    <row r="88" spans="1:14" ht="12.75">
      <c r="A88" s="305"/>
      <c r="B88" s="309"/>
      <c r="C88" s="166"/>
      <c r="D88" s="166"/>
      <c r="E88" s="166"/>
      <c r="F88" s="166"/>
      <c r="G88" s="171"/>
      <c r="H88" s="171"/>
      <c r="I88" s="170"/>
      <c r="J88" s="231"/>
      <c r="K88" s="171"/>
      <c r="L88" s="169"/>
      <c r="M88" s="312"/>
      <c r="N88" s="95"/>
    </row>
    <row r="89" spans="1:14" ht="12.75">
      <c r="A89" s="305"/>
      <c r="B89" s="309"/>
      <c r="C89" s="166"/>
      <c r="D89" s="166"/>
      <c r="E89" s="166"/>
      <c r="F89" s="166"/>
      <c r="G89" s="171"/>
      <c r="H89" s="171"/>
      <c r="I89" s="170"/>
      <c r="J89" s="231"/>
      <c r="K89" s="171"/>
      <c r="L89" s="169"/>
      <c r="M89" s="312"/>
      <c r="N89" s="95"/>
    </row>
    <row r="90" spans="1:14" ht="12.75">
      <c r="A90" s="305"/>
      <c r="B90" s="309"/>
      <c r="C90" s="166"/>
      <c r="D90" s="166"/>
      <c r="E90" s="166"/>
      <c r="F90" s="166"/>
      <c r="G90" s="171"/>
      <c r="H90" s="171"/>
      <c r="I90" s="170"/>
      <c r="J90" s="231"/>
      <c r="K90" s="171"/>
      <c r="L90" s="169"/>
      <c r="M90" s="312"/>
      <c r="N90" s="95"/>
    </row>
    <row r="91" spans="1:14" ht="12.75">
      <c r="A91" s="306"/>
      <c r="B91" s="309"/>
      <c r="C91" s="166"/>
      <c r="D91" s="166"/>
      <c r="E91" s="166"/>
      <c r="F91" s="166"/>
      <c r="G91" s="171"/>
      <c r="H91" s="171"/>
      <c r="I91" s="170"/>
      <c r="J91" s="231"/>
      <c r="K91" s="171"/>
      <c r="L91" s="169"/>
      <c r="M91" s="312"/>
      <c r="N91" s="95"/>
    </row>
    <row r="92" spans="1:14" ht="12.75">
      <c r="A92" s="306"/>
      <c r="B92" s="309"/>
      <c r="C92" s="166"/>
      <c r="D92" s="166"/>
      <c r="E92" s="166"/>
      <c r="F92" s="166"/>
      <c r="G92" s="171"/>
      <c r="H92" s="171"/>
      <c r="I92" s="170"/>
      <c r="J92" s="231"/>
      <c r="K92" s="171"/>
      <c r="L92" s="169"/>
      <c r="M92" s="312"/>
      <c r="N92" s="95"/>
    </row>
    <row r="93" spans="1:14" ht="12.75">
      <c r="A93" s="306"/>
      <c r="B93" s="309"/>
      <c r="C93" s="166"/>
      <c r="D93" s="166"/>
      <c r="E93" s="166"/>
      <c r="F93" s="166"/>
      <c r="G93" s="171"/>
      <c r="H93" s="171"/>
      <c r="I93" s="170"/>
      <c r="J93" s="231"/>
      <c r="K93" s="171"/>
      <c r="L93" s="169"/>
      <c r="M93" s="312"/>
      <c r="N93" s="95"/>
    </row>
    <row r="94" spans="1:14" ht="12.75">
      <c r="A94" s="306"/>
      <c r="B94" s="309"/>
      <c r="C94" s="166"/>
      <c r="D94" s="166"/>
      <c r="E94" s="166"/>
      <c r="F94" s="166"/>
      <c r="G94" s="171"/>
      <c r="H94" s="171"/>
      <c r="I94" s="170"/>
      <c r="J94" s="231"/>
      <c r="K94" s="171"/>
      <c r="L94" s="169"/>
      <c r="M94" s="312"/>
      <c r="N94" s="95"/>
    </row>
    <row r="95" spans="1:14" ht="12.75">
      <c r="A95" s="306"/>
      <c r="B95" s="309"/>
      <c r="C95" s="166"/>
      <c r="D95" s="166"/>
      <c r="E95" s="166"/>
      <c r="F95" s="166"/>
      <c r="G95" s="171"/>
      <c r="H95" s="171"/>
      <c r="I95" s="170"/>
      <c r="J95" s="231"/>
      <c r="K95" s="171"/>
      <c r="L95" s="169"/>
      <c r="M95" s="312"/>
      <c r="N95" s="95"/>
    </row>
    <row r="96" spans="1:14" ht="12.75">
      <c r="A96" s="306"/>
      <c r="B96" s="309"/>
      <c r="C96" s="166"/>
      <c r="D96" s="166"/>
      <c r="E96" s="166"/>
      <c r="F96" s="166"/>
      <c r="G96" s="171"/>
      <c r="H96" s="171"/>
      <c r="I96" s="170"/>
      <c r="J96" s="231"/>
      <c r="K96" s="171"/>
      <c r="L96" s="169"/>
      <c r="M96" s="312"/>
      <c r="N96" s="95"/>
    </row>
    <row r="97" spans="1:14" ht="12.75">
      <c r="A97" s="306"/>
      <c r="B97" s="309"/>
      <c r="C97" s="166"/>
      <c r="D97" s="166"/>
      <c r="E97" s="166"/>
      <c r="F97" s="166"/>
      <c r="G97" s="171"/>
      <c r="H97" s="171"/>
      <c r="I97" s="170"/>
      <c r="J97" s="231"/>
      <c r="K97" s="171"/>
      <c r="L97" s="169"/>
      <c r="M97" s="312"/>
      <c r="N97" s="95"/>
    </row>
    <row r="98" spans="1:14" ht="12.75">
      <c r="A98" s="307"/>
      <c r="B98" s="310"/>
      <c r="C98" s="173"/>
      <c r="D98" s="173"/>
      <c r="E98" s="173"/>
      <c r="F98" s="173"/>
      <c r="G98" s="173"/>
      <c r="H98" s="173"/>
      <c r="I98" s="174"/>
      <c r="J98" s="232"/>
      <c r="K98" s="173"/>
      <c r="L98" s="240"/>
      <c r="M98" s="313"/>
      <c r="N98" s="95"/>
    </row>
    <row r="99" spans="1:14" ht="12.75">
      <c r="A99" s="109"/>
      <c r="B99" s="314">
        <f>eelarve!E20</f>
        <v>0</v>
      </c>
      <c r="C99" s="314">
        <f>eelarve!F20</f>
        <v>0</v>
      </c>
      <c r="D99" s="314">
        <f>eelarve!G20</f>
        <v>0</v>
      </c>
      <c r="E99" s="314" t="str">
        <f>eelarve!H20</f>
        <v>x</v>
      </c>
      <c r="F99" s="314" t="str">
        <f>eelarve!I20</f>
        <v>x</v>
      </c>
      <c r="G99" s="316"/>
      <c r="H99" s="317"/>
      <c r="I99" s="317"/>
      <c r="J99" s="317"/>
      <c r="K99" s="317"/>
      <c r="L99" s="318"/>
      <c r="M99" s="301">
        <f>B99-C101-D101-E101-F101</f>
        <v>0</v>
      </c>
      <c r="N99" s="95"/>
    </row>
    <row r="100" spans="1:14" ht="4.5" customHeight="1">
      <c r="A100" s="304">
        <f>eelarve!A20</f>
        <v>0</v>
      </c>
      <c r="B100" s="315"/>
      <c r="C100" s="315"/>
      <c r="D100" s="315"/>
      <c r="E100" s="315"/>
      <c r="F100" s="315"/>
      <c r="G100" s="319"/>
      <c r="H100" s="320"/>
      <c r="I100" s="320"/>
      <c r="J100" s="320"/>
      <c r="K100" s="320"/>
      <c r="L100" s="321"/>
      <c r="M100" s="302"/>
      <c r="N100" s="95"/>
    </row>
    <row r="101" spans="1:14" ht="15.75" customHeight="1">
      <c r="A101" s="304"/>
      <c r="B101" s="308"/>
      <c r="C101" s="111">
        <f>SUM(C102:C116)</f>
        <v>0</v>
      </c>
      <c r="D101" s="111">
        <f>SUM(D102:D116)</f>
        <v>0</v>
      </c>
      <c r="E101" s="111">
        <f>SUM(E102:E116)</f>
        <v>0</v>
      </c>
      <c r="F101" s="111">
        <f>SUM(F102:F116)</f>
        <v>0</v>
      </c>
      <c r="G101" s="322"/>
      <c r="H101" s="323"/>
      <c r="I101" s="323"/>
      <c r="J101" s="323"/>
      <c r="K101" s="323"/>
      <c r="L101" s="324"/>
      <c r="M101" s="303"/>
      <c r="N101" s="95"/>
    </row>
    <row r="102" spans="1:14" ht="12.75">
      <c r="A102" s="305"/>
      <c r="B102" s="309"/>
      <c r="C102" s="166"/>
      <c r="D102" s="166"/>
      <c r="E102" s="166"/>
      <c r="F102" s="166"/>
      <c r="G102" s="168"/>
      <c r="H102" s="233"/>
      <c r="I102" s="167"/>
      <c r="J102" s="230"/>
      <c r="K102" s="168"/>
      <c r="L102" s="169"/>
      <c r="M102" s="311"/>
      <c r="N102" s="95"/>
    </row>
    <row r="103" spans="1:14" ht="12.75">
      <c r="A103" s="305"/>
      <c r="B103" s="309"/>
      <c r="C103" s="166"/>
      <c r="D103" s="166"/>
      <c r="E103" s="166"/>
      <c r="F103" s="166"/>
      <c r="G103" s="168"/>
      <c r="H103" s="233"/>
      <c r="I103" s="167"/>
      <c r="J103" s="230"/>
      <c r="K103" s="168"/>
      <c r="L103" s="169"/>
      <c r="M103" s="312"/>
      <c r="N103" s="95"/>
    </row>
    <row r="104" spans="1:14" ht="12.75">
      <c r="A104" s="305"/>
      <c r="B104" s="309"/>
      <c r="C104" s="166"/>
      <c r="D104" s="166"/>
      <c r="E104" s="166"/>
      <c r="F104" s="166"/>
      <c r="G104" s="171"/>
      <c r="H104" s="171"/>
      <c r="I104" s="170"/>
      <c r="J104" s="231"/>
      <c r="K104" s="171"/>
      <c r="L104" s="169"/>
      <c r="M104" s="312"/>
      <c r="N104" s="95"/>
    </row>
    <row r="105" spans="1:14" ht="12.75">
      <c r="A105" s="305"/>
      <c r="B105" s="309"/>
      <c r="C105" s="166"/>
      <c r="D105" s="166"/>
      <c r="E105" s="166"/>
      <c r="F105" s="166"/>
      <c r="G105" s="171"/>
      <c r="H105" s="171"/>
      <c r="I105" s="170"/>
      <c r="J105" s="231"/>
      <c r="K105" s="171"/>
      <c r="L105" s="169"/>
      <c r="M105" s="312"/>
      <c r="N105" s="95"/>
    </row>
    <row r="106" spans="1:14" ht="12.75">
      <c r="A106" s="305"/>
      <c r="B106" s="309"/>
      <c r="C106" s="166"/>
      <c r="D106" s="166"/>
      <c r="E106" s="166"/>
      <c r="F106" s="166"/>
      <c r="G106" s="171"/>
      <c r="H106" s="171"/>
      <c r="I106" s="170"/>
      <c r="J106" s="231"/>
      <c r="K106" s="171"/>
      <c r="L106" s="169"/>
      <c r="M106" s="312"/>
      <c r="N106" s="95"/>
    </row>
    <row r="107" spans="1:14" ht="12.75">
      <c r="A107" s="305"/>
      <c r="B107" s="309"/>
      <c r="C107" s="166"/>
      <c r="D107" s="166"/>
      <c r="E107" s="166"/>
      <c r="F107" s="166"/>
      <c r="G107" s="171"/>
      <c r="H107" s="171"/>
      <c r="I107" s="170"/>
      <c r="J107" s="231"/>
      <c r="K107" s="171"/>
      <c r="L107" s="169"/>
      <c r="M107" s="312"/>
      <c r="N107" s="95"/>
    </row>
    <row r="108" spans="1:14" ht="12.75">
      <c r="A108" s="305"/>
      <c r="B108" s="309"/>
      <c r="C108" s="166"/>
      <c r="D108" s="166"/>
      <c r="E108" s="166"/>
      <c r="F108" s="166"/>
      <c r="G108" s="171"/>
      <c r="H108" s="171"/>
      <c r="I108" s="170"/>
      <c r="J108" s="231"/>
      <c r="K108" s="171"/>
      <c r="L108" s="169"/>
      <c r="M108" s="312"/>
      <c r="N108" s="95"/>
    </row>
    <row r="109" spans="1:14" ht="12.75">
      <c r="A109" s="306"/>
      <c r="B109" s="309"/>
      <c r="C109" s="166"/>
      <c r="D109" s="166"/>
      <c r="E109" s="166"/>
      <c r="F109" s="166"/>
      <c r="G109" s="171"/>
      <c r="H109" s="171"/>
      <c r="I109" s="170"/>
      <c r="J109" s="231"/>
      <c r="K109" s="171"/>
      <c r="L109" s="169"/>
      <c r="M109" s="312"/>
      <c r="N109" s="95"/>
    </row>
    <row r="110" spans="1:14" ht="12.75">
      <c r="A110" s="306"/>
      <c r="B110" s="309"/>
      <c r="C110" s="166"/>
      <c r="D110" s="166"/>
      <c r="E110" s="166"/>
      <c r="F110" s="166"/>
      <c r="G110" s="171"/>
      <c r="H110" s="171"/>
      <c r="I110" s="170"/>
      <c r="J110" s="231"/>
      <c r="K110" s="171"/>
      <c r="L110" s="169"/>
      <c r="M110" s="312"/>
      <c r="N110" s="95"/>
    </row>
    <row r="111" spans="1:14" ht="12.75">
      <c r="A111" s="306"/>
      <c r="B111" s="309"/>
      <c r="C111" s="166"/>
      <c r="D111" s="166"/>
      <c r="E111" s="166"/>
      <c r="F111" s="166"/>
      <c r="G111" s="171"/>
      <c r="H111" s="171"/>
      <c r="I111" s="170"/>
      <c r="J111" s="231"/>
      <c r="K111" s="171"/>
      <c r="L111" s="169"/>
      <c r="M111" s="312"/>
      <c r="N111" s="95"/>
    </row>
    <row r="112" spans="1:14" ht="12.75">
      <c r="A112" s="306"/>
      <c r="B112" s="309"/>
      <c r="C112" s="166"/>
      <c r="D112" s="166"/>
      <c r="E112" s="166"/>
      <c r="F112" s="166"/>
      <c r="G112" s="171"/>
      <c r="H112" s="171"/>
      <c r="I112" s="170"/>
      <c r="J112" s="231"/>
      <c r="K112" s="171"/>
      <c r="L112" s="169"/>
      <c r="M112" s="312"/>
      <c r="N112" s="95"/>
    </row>
    <row r="113" spans="1:14" ht="12.75">
      <c r="A113" s="306"/>
      <c r="B113" s="309"/>
      <c r="C113" s="166"/>
      <c r="D113" s="166"/>
      <c r="E113" s="166"/>
      <c r="F113" s="166"/>
      <c r="G113" s="171"/>
      <c r="H113" s="171"/>
      <c r="I113" s="170"/>
      <c r="J113" s="231"/>
      <c r="K113" s="171"/>
      <c r="L113" s="169"/>
      <c r="M113" s="312"/>
      <c r="N113" s="95"/>
    </row>
    <row r="114" spans="1:14" ht="12.75">
      <c r="A114" s="306"/>
      <c r="B114" s="309"/>
      <c r="C114" s="166"/>
      <c r="D114" s="166"/>
      <c r="E114" s="166"/>
      <c r="F114" s="166"/>
      <c r="G114" s="171"/>
      <c r="H114" s="171"/>
      <c r="I114" s="170"/>
      <c r="J114" s="231"/>
      <c r="K114" s="171"/>
      <c r="L114" s="169"/>
      <c r="M114" s="312"/>
      <c r="N114" s="95"/>
    </row>
    <row r="115" spans="1:14" ht="12.75">
      <c r="A115" s="306"/>
      <c r="B115" s="309"/>
      <c r="C115" s="166"/>
      <c r="D115" s="166"/>
      <c r="E115" s="166"/>
      <c r="F115" s="166"/>
      <c r="G115" s="171"/>
      <c r="H115" s="171"/>
      <c r="I115" s="170"/>
      <c r="J115" s="231"/>
      <c r="K115" s="171"/>
      <c r="L115" s="169"/>
      <c r="M115" s="312"/>
      <c r="N115" s="95"/>
    </row>
    <row r="116" spans="1:14" ht="12.75">
      <c r="A116" s="307"/>
      <c r="B116" s="310"/>
      <c r="C116" s="173"/>
      <c r="D116" s="173"/>
      <c r="E116" s="173"/>
      <c r="F116" s="173"/>
      <c r="G116" s="173"/>
      <c r="H116" s="173"/>
      <c r="I116" s="174"/>
      <c r="J116" s="232"/>
      <c r="K116" s="173"/>
      <c r="L116" s="240"/>
      <c r="M116" s="313"/>
      <c r="N116" s="95"/>
    </row>
    <row r="117" spans="1:14" ht="12.75">
      <c r="A117" s="109"/>
      <c r="B117" s="314">
        <f>eelarve!E21</f>
        <v>0</v>
      </c>
      <c r="C117" s="314">
        <f>eelarve!F21</f>
        <v>0</v>
      </c>
      <c r="D117" s="314">
        <f>eelarve!G21</f>
        <v>0</v>
      </c>
      <c r="E117" s="314" t="str">
        <f>eelarve!H21</f>
        <v>x</v>
      </c>
      <c r="F117" s="314" t="str">
        <f>eelarve!I21</f>
        <v>x</v>
      </c>
      <c r="G117" s="316"/>
      <c r="H117" s="317"/>
      <c r="I117" s="317"/>
      <c r="J117" s="317"/>
      <c r="K117" s="317"/>
      <c r="L117" s="318"/>
      <c r="M117" s="301">
        <f>B117-C119-D119-E119-F119</f>
        <v>0</v>
      </c>
      <c r="N117" s="95"/>
    </row>
    <row r="118" spans="1:14" ht="5.25" customHeight="1">
      <c r="A118" s="304">
        <f>eelarve!A21</f>
        <v>0</v>
      </c>
      <c r="B118" s="315"/>
      <c r="C118" s="315"/>
      <c r="D118" s="315"/>
      <c r="E118" s="315"/>
      <c r="F118" s="315"/>
      <c r="G118" s="319"/>
      <c r="H118" s="320"/>
      <c r="I118" s="320"/>
      <c r="J118" s="320"/>
      <c r="K118" s="320"/>
      <c r="L118" s="321"/>
      <c r="M118" s="302"/>
      <c r="N118" s="95"/>
    </row>
    <row r="119" spans="1:14" ht="15" customHeight="1">
      <c r="A119" s="304"/>
      <c r="B119" s="308"/>
      <c r="C119" s="111">
        <f>SUM(C120:C134)</f>
        <v>0</v>
      </c>
      <c r="D119" s="111">
        <f>SUM(D120:D134)</f>
        <v>0</v>
      </c>
      <c r="E119" s="111">
        <f>SUM(E120:E134)</f>
        <v>0</v>
      </c>
      <c r="F119" s="111">
        <f>SUM(F120:F134)</f>
        <v>0</v>
      </c>
      <c r="G119" s="322"/>
      <c r="H119" s="323"/>
      <c r="I119" s="323"/>
      <c r="J119" s="323"/>
      <c r="K119" s="323"/>
      <c r="L119" s="324"/>
      <c r="M119" s="303"/>
      <c r="N119" s="95"/>
    </row>
    <row r="120" spans="1:14" ht="12.75">
      <c r="A120" s="305"/>
      <c r="B120" s="309"/>
      <c r="C120" s="166"/>
      <c r="D120" s="166"/>
      <c r="E120" s="166"/>
      <c r="F120" s="166"/>
      <c r="G120" s="168"/>
      <c r="H120" s="233"/>
      <c r="I120" s="167"/>
      <c r="J120" s="230"/>
      <c r="K120" s="168"/>
      <c r="L120" s="169"/>
      <c r="M120" s="311"/>
      <c r="N120" s="95"/>
    </row>
    <row r="121" spans="1:14" ht="12.75">
      <c r="A121" s="305"/>
      <c r="B121" s="309"/>
      <c r="C121" s="166"/>
      <c r="D121" s="166"/>
      <c r="E121" s="166"/>
      <c r="F121" s="166"/>
      <c r="G121" s="168"/>
      <c r="H121" s="233"/>
      <c r="I121" s="167"/>
      <c r="J121" s="230"/>
      <c r="K121" s="168"/>
      <c r="L121" s="169"/>
      <c r="M121" s="312"/>
      <c r="N121" s="95"/>
    </row>
    <row r="122" spans="1:14" ht="12.75">
      <c r="A122" s="305"/>
      <c r="B122" s="309"/>
      <c r="C122" s="166"/>
      <c r="D122" s="166"/>
      <c r="E122" s="166"/>
      <c r="F122" s="166"/>
      <c r="G122" s="171"/>
      <c r="H122" s="171"/>
      <c r="I122" s="170"/>
      <c r="J122" s="231"/>
      <c r="K122" s="171"/>
      <c r="L122" s="169"/>
      <c r="M122" s="312"/>
      <c r="N122" s="95"/>
    </row>
    <row r="123" spans="1:14" ht="12.75">
      <c r="A123" s="305"/>
      <c r="B123" s="309"/>
      <c r="C123" s="166"/>
      <c r="D123" s="166"/>
      <c r="E123" s="166"/>
      <c r="F123" s="166"/>
      <c r="G123" s="171"/>
      <c r="H123" s="171"/>
      <c r="I123" s="170"/>
      <c r="J123" s="231"/>
      <c r="K123" s="171"/>
      <c r="L123" s="169"/>
      <c r="M123" s="312"/>
      <c r="N123" s="95"/>
    </row>
    <row r="124" spans="1:14" ht="12.75">
      <c r="A124" s="305"/>
      <c r="B124" s="309"/>
      <c r="C124" s="166"/>
      <c r="D124" s="166"/>
      <c r="E124" s="166"/>
      <c r="F124" s="166"/>
      <c r="G124" s="171"/>
      <c r="H124" s="171"/>
      <c r="I124" s="170"/>
      <c r="J124" s="231"/>
      <c r="K124" s="171"/>
      <c r="L124" s="169"/>
      <c r="M124" s="312"/>
      <c r="N124" s="95"/>
    </row>
    <row r="125" spans="1:14" ht="12.75">
      <c r="A125" s="305"/>
      <c r="B125" s="309"/>
      <c r="C125" s="166"/>
      <c r="D125" s="166"/>
      <c r="E125" s="166"/>
      <c r="F125" s="166"/>
      <c r="G125" s="171"/>
      <c r="H125" s="171"/>
      <c r="I125" s="170"/>
      <c r="J125" s="231"/>
      <c r="K125" s="171"/>
      <c r="L125" s="169"/>
      <c r="M125" s="312"/>
      <c r="N125" s="95"/>
    </row>
    <row r="126" spans="1:14" ht="12.75">
      <c r="A126" s="305"/>
      <c r="B126" s="309"/>
      <c r="C126" s="166"/>
      <c r="D126" s="166"/>
      <c r="E126" s="166"/>
      <c r="F126" s="166"/>
      <c r="G126" s="171"/>
      <c r="H126" s="171"/>
      <c r="I126" s="170"/>
      <c r="J126" s="231"/>
      <c r="K126" s="171"/>
      <c r="L126" s="169"/>
      <c r="M126" s="312"/>
      <c r="N126" s="95"/>
    </row>
    <row r="127" spans="1:14" ht="12.75">
      <c r="A127" s="306"/>
      <c r="B127" s="309"/>
      <c r="C127" s="166"/>
      <c r="D127" s="166"/>
      <c r="E127" s="166"/>
      <c r="F127" s="166"/>
      <c r="G127" s="171"/>
      <c r="H127" s="171"/>
      <c r="I127" s="170"/>
      <c r="J127" s="231"/>
      <c r="K127" s="171"/>
      <c r="L127" s="169"/>
      <c r="M127" s="312"/>
      <c r="N127" s="95"/>
    </row>
    <row r="128" spans="1:14" ht="12.75">
      <c r="A128" s="306"/>
      <c r="B128" s="309"/>
      <c r="C128" s="166"/>
      <c r="D128" s="166"/>
      <c r="E128" s="166"/>
      <c r="F128" s="166"/>
      <c r="G128" s="171"/>
      <c r="H128" s="171"/>
      <c r="I128" s="170"/>
      <c r="J128" s="231"/>
      <c r="K128" s="171"/>
      <c r="L128" s="169"/>
      <c r="M128" s="312"/>
      <c r="N128" s="95"/>
    </row>
    <row r="129" spans="1:14" ht="12.75">
      <c r="A129" s="306"/>
      <c r="B129" s="309"/>
      <c r="C129" s="166"/>
      <c r="D129" s="166"/>
      <c r="E129" s="166"/>
      <c r="F129" s="166"/>
      <c r="G129" s="171"/>
      <c r="H129" s="171"/>
      <c r="I129" s="170"/>
      <c r="J129" s="231"/>
      <c r="K129" s="171"/>
      <c r="L129" s="169"/>
      <c r="M129" s="312"/>
      <c r="N129" s="95"/>
    </row>
    <row r="130" spans="1:14" ht="12.75">
      <c r="A130" s="306"/>
      <c r="B130" s="309"/>
      <c r="C130" s="166"/>
      <c r="D130" s="166"/>
      <c r="E130" s="166"/>
      <c r="F130" s="166"/>
      <c r="G130" s="171"/>
      <c r="H130" s="171"/>
      <c r="I130" s="170"/>
      <c r="J130" s="231"/>
      <c r="K130" s="171"/>
      <c r="L130" s="169"/>
      <c r="M130" s="312"/>
      <c r="N130" s="95"/>
    </row>
    <row r="131" spans="1:14" ht="12.75">
      <c r="A131" s="306"/>
      <c r="B131" s="309"/>
      <c r="C131" s="166"/>
      <c r="D131" s="166"/>
      <c r="E131" s="166"/>
      <c r="F131" s="166"/>
      <c r="G131" s="171"/>
      <c r="H131" s="171"/>
      <c r="I131" s="170"/>
      <c r="J131" s="231"/>
      <c r="K131" s="171"/>
      <c r="L131" s="169"/>
      <c r="M131" s="312"/>
      <c r="N131" s="95"/>
    </row>
    <row r="132" spans="1:14" ht="12.75">
      <c r="A132" s="306"/>
      <c r="B132" s="309"/>
      <c r="C132" s="166"/>
      <c r="D132" s="166"/>
      <c r="E132" s="166"/>
      <c r="F132" s="166"/>
      <c r="G132" s="171"/>
      <c r="H132" s="171"/>
      <c r="I132" s="170"/>
      <c r="J132" s="231"/>
      <c r="K132" s="171"/>
      <c r="L132" s="169"/>
      <c r="M132" s="312"/>
      <c r="N132" s="95"/>
    </row>
    <row r="133" spans="1:14" ht="12.75">
      <c r="A133" s="306"/>
      <c r="B133" s="309"/>
      <c r="C133" s="166"/>
      <c r="D133" s="166"/>
      <c r="E133" s="166"/>
      <c r="F133" s="166"/>
      <c r="G133" s="171"/>
      <c r="H133" s="171"/>
      <c r="I133" s="170"/>
      <c r="J133" s="231"/>
      <c r="K133" s="171"/>
      <c r="L133" s="169"/>
      <c r="M133" s="312"/>
      <c r="N133" s="95"/>
    </row>
    <row r="134" spans="1:14" ht="12.75">
      <c r="A134" s="307"/>
      <c r="B134" s="310"/>
      <c r="C134" s="173"/>
      <c r="D134" s="173"/>
      <c r="E134" s="173"/>
      <c r="F134" s="173"/>
      <c r="G134" s="173"/>
      <c r="H134" s="173"/>
      <c r="I134" s="174"/>
      <c r="J134" s="232"/>
      <c r="K134" s="173"/>
      <c r="L134" s="240"/>
      <c r="M134" s="313"/>
      <c r="N134" s="95"/>
    </row>
    <row r="135" spans="1:14" ht="12.75">
      <c r="A135" s="109"/>
      <c r="B135" s="314">
        <f>eelarve!E22</f>
        <v>0</v>
      </c>
      <c r="C135" s="314">
        <f>eelarve!F22</f>
        <v>0</v>
      </c>
      <c r="D135" s="314">
        <f>eelarve!G22</f>
        <v>0</v>
      </c>
      <c r="E135" s="314" t="str">
        <f>eelarve!H22</f>
        <v>x</v>
      </c>
      <c r="F135" s="314" t="str">
        <f>eelarve!I22</f>
        <v>x</v>
      </c>
      <c r="G135" s="316"/>
      <c r="H135" s="317"/>
      <c r="I135" s="317"/>
      <c r="J135" s="317"/>
      <c r="K135" s="317"/>
      <c r="L135" s="318"/>
      <c r="M135" s="301">
        <f>B135-C137-D137-E137-F137</f>
        <v>0</v>
      </c>
      <c r="N135" s="95"/>
    </row>
    <row r="136" spans="1:14" ht="5.25" customHeight="1">
      <c r="A136" s="304">
        <f>eelarve!A22</f>
        <v>0</v>
      </c>
      <c r="B136" s="315"/>
      <c r="C136" s="315"/>
      <c r="D136" s="315"/>
      <c r="E136" s="315"/>
      <c r="F136" s="315"/>
      <c r="G136" s="319"/>
      <c r="H136" s="320"/>
      <c r="I136" s="320"/>
      <c r="J136" s="320"/>
      <c r="K136" s="320"/>
      <c r="L136" s="321"/>
      <c r="M136" s="302"/>
      <c r="N136" s="95"/>
    </row>
    <row r="137" spans="1:14" ht="14.25" customHeight="1">
      <c r="A137" s="304"/>
      <c r="B137" s="308"/>
      <c r="C137" s="111">
        <f>SUM(C138:C152)</f>
        <v>0</v>
      </c>
      <c r="D137" s="111">
        <f>SUM(D138:D152)</f>
        <v>0</v>
      </c>
      <c r="E137" s="111">
        <f>SUM(E138:E152)</f>
        <v>0</v>
      </c>
      <c r="F137" s="111">
        <f>SUM(F138:F152)</f>
        <v>0</v>
      </c>
      <c r="G137" s="322"/>
      <c r="H137" s="323"/>
      <c r="I137" s="323"/>
      <c r="J137" s="323"/>
      <c r="K137" s="323"/>
      <c r="L137" s="324"/>
      <c r="M137" s="303"/>
      <c r="N137" s="95"/>
    </row>
    <row r="138" spans="1:14" ht="12.75">
      <c r="A138" s="305"/>
      <c r="B138" s="309"/>
      <c r="C138" s="166"/>
      <c r="D138" s="166"/>
      <c r="E138" s="166"/>
      <c r="F138" s="166"/>
      <c r="G138" s="168"/>
      <c r="H138" s="233"/>
      <c r="I138" s="167"/>
      <c r="J138" s="230"/>
      <c r="K138" s="168"/>
      <c r="L138" s="169"/>
      <c r="M138" s="311"/>
      <c r="N138" s="95"/>
    </row>
    <row r="139" spans="1:14" ht="12.75">
      <c r="A139" s="305"/>
      <c r="B139" s="309"/>
      <c r="C139" s="166"/>
      <c r="D139" s="166"/>
      <c r="E139" s="166"/>
      <c r="F139" s="166"/>
      <c r="G139" s="168"/>
      <c r="H139" s="233"/>
      <c r="I139" s="167"/>
      <c r="J139" s="230"/>
      <c r="K139" s="168"/>
      <c r="L139" s="169"/>
      <c r="M139" s="312"/>
      <c r="N139" s="95"/>
    </row>
    <row r="140" spans="1:14" ht="12.75">
      <c r="A140" s="305"/>
      <c r="B140" s="309"/>
      <c r="C140" s="166"/>
      <c r="D140" s="166"/>
      <c r="E140" s="166"/>
      <c r="F140" s="166"/>
      <c r="G140" s="171"/>
      <c r="H140" s="171"/>
      <c r="I140" s="170"/>
      <c r="J140" s="231"/>
      <c r="K140" s="171"/>
      <c r="L140" s="169"/>
      <c r="M140" s="312"/>
      <c r="N140" s="95"/>
    </row>
    <row r="141" spans="1:14" ht="12.75">
      <c r="A141" s="305"/>
      <c r="B141" s="309"/>
      <c r="C141" s="166"/>
      <c r="D141" s="166"/>
      <c r="E141" s="166"/>
      <c r="F141" s="166"/>
      <c r="G141" s="171"/>
      <c r="H141" s="171"/>
      <c r="I141" s="170"/>
      <c r="J141" s="231"/>
      <c r="K141" s="171"/>
      <c r="L141" s="169"/>
      <c r="M141" s="312"/>
      <c r="N141" s="95"/>
    </row>
    <row r="142" spans="1:14" ht="12.75">
      <c r="A142" s="305"/>
      <c r="B142" s="309"/>
      <c r="C142" s="166"/>
      <c r="D142" s="166"/>
      <c r="E142" s="166"/>
      <c r="F142" s="166"/>
      <c r="G142" s="171"/>
      <c r="H142" s="171"/>
      <c r="I142" s="170"/>
      <c r="J142" s="231"/>
      <c r="K142" s="171"/>
      <c r="L142" s="169"/>
      <c r="M142" s="312"/>
      <c r="N142" s="95"/>
    </row>
    <row r="143" spans="1:14" ht="12.75">
      <c r="A143" s="305"/>
      <c r="B143" s="309"/>
      <c r="C143" s="166"/>
      <c r="D143" s="166"/>
      <c r="E143" s="166"/>
      <c r="F143" s="166"/>
      <c r="G143" s="171"/>
      <c r="H143" s="171"/>
      <c r="I143" s="170"/>
      <c r="J143" s="231"/>
      <c r="K143" s="171"/>
      <c r="L143" s="169"/>
      <c r="M143" s="312"/>
      <c r="N143" s="95"/>
    </row>
    <row r="144" spans="1:14" ht="12.75">
      <c r="A144" s="305"/>
      <c r="B144" s="309"/>
      <c r="C144" s="166"/>
      <c r="D144" s="166"/>
      <c r="E144" s="166"/>
      <c r="F144" s="166"/>
      <c r="G144" s="171"/>
      <c r="H144" s="171"/>
      <c r="I144" s="170"/>
      <c r="J144" s="231"/>
      <c r="K144" s="171"/>
      <c r="L144" s="169"/>
      <c r="M144" s="312"/>
      <c r="N144" s="95"/>
    </row>
    <row r="145" spans="1:14" ht="12.75">
      <c r="A145" s="306"/>
      <c r="B145" s="309"/>
      <c r="C145" s="166"/>
      <c r="D145" s="166"/>
      <c r="E145" s="166"/>
      <c r="F145" s="166"/>
      <c r="G145" s="171"/>
      <c r="H145" s="171"/>
      <c r="I145" s="170"/>
      <c r="J145" s="231"/>
      <c r="K145" s="171"/>
      <c r="L145" s="169"/>
      <c r="M145" s="312"/>
      <c r="N145" s="95"/>
    </row>
    <row r="146" spans="1:14" ht="12.75">
      <c r="A146" s="306"/>
      <c r="B146" s="309"/>
      <c r="C146" s="166"/>
      <c r="D146" s="166"/>
      <c r="E146" s="166"/>
      <c r="F146" s="166"/>
      <c r="G146" s="171"/>
      <c r="H146" s="171"/>
      <c r="I146" s="170"/>
      <c r="J146" s="231"/>
      <c r="K146" s="171"/>
      <c r="L146" s="169"/>
      <c r="M146" s="312"/>
      <c r="N146" s="95"/>
    </row>
    <row r="147" spans="1:14" ht="12.75">
      <c r="A147" s="306"/>
      <c r="B147" s="309"/>
      <c r="C147" s="166"/>
      <c r="D147" s="166"/>
      <c r="E147" s="166"/>
      <c r="F147" s="166"/>
      <c r="G147" s="171"/>
      <c r="H147" s="171"/>
      <c r="I147" s="170"/>
      <c r="J147" s="231"/>
      <c r="K147" s="171"/>
      <c r="L147" s="169"/>
      <c r="M147" s="312"/>
      <c r="N147" s="95"/>
    </row>
    <row r="148" spans="1:14" ht="12.75">
      <c r="A148" s="306"/>
      <c r="B148" s="309"/>
      <c r="C148" s="166"/>
      <c r="D148" s="166"/>
      <c r="E148" s="166"/>
      <c r="F148" s="166"/>
      <c r="G148" s="171"/>
      <c r="H148" s="171"/>
      <c r="I148" s="170"/>
      <c r="J148" s="231"/>
      <c r="K148" s="171"/>
      <c r="L148" s="169"/>
      <c r="M148" s="312"/>
      <c r="N148" s="95"/>
    </row>
    <row r="149" spans="1:14" ht="12.75">
      <c r="A149" s="306"/>
      <c r="B149" s="309"/>
      <c r="C149" s="166"/>
      <c r="D149" s="166"/>
      <c r="E149" s="166"/>
      <c r="F149" s="166"/>
      <c r="G149" s="171"/>
      <c r="H149" s="171"/>
      <c r="I149" s="170"/>
      <c r="J149" s="231"/>
      <c r="K149" s="171"/>
      <c r="L149" s="169"/>
      <c r="M149" s="312"/>
      <c r="N149" s="95"/>
    </row>
    <row r="150" spans="1:14" ht="12.75">
      <c r="A150" s="306"/>
      <c r="B150" s="309"/>
      <c r="C150" s="166"/>
      <c r="D150" s="166"/>
      <c r="E150" s="166"/>
      <c r="F150" s="166"/>
      <c r="G150" s="171"/>
      <c r="H150" s="171"/>
      <c r="I150" s="170"/>
      <c r="J150" s="231"/>
      <c r="K150" s="171"/>
      <c r="L150" s="169"/>
      <c r="M150" s="312"/>
      <c r="N150" s="95"/>
    </row>
    <row r="151" spans="1:14" ht="12.75">
      <c r="A151" s="306"/>
      <c r="B151" s="309"/>
      <c r="C151" s="166"/>
      <c r="D151" s="166"/>
      <c r="E151" s="166"/>
      <c r="F151" s="166"/>
      <c r="G151" s="171"/>
      <c r="H151" s="171"/>
      <c r="I151" s="170"/>
      <c r="J151" s="231"/>
      <c r="K151" s="171"/>
      <c r="L151" s="169"/>
      <c r="M151" s="312"/>
      <c r="N151" s="95"/>
    </row>
    <row r="152" spans="1:14" ht="12.75">
      <c r="A152" s="307"/>
      <c r="B152" s="310"/>
      <c r="C152" s="173"/>
      <c r="D152" s="173"/>
      <c r="E152" s="173"/>
      <c r="F152" s="173"/>
      <c r="G152" s="173"/>
      <c r="H152" s="173"/>
      <c r="I152" s="174"/>
      <c r="J152" s="232"/>
      <c r="K152" s="173"/>
      <c r="L152" s="240"/>
      <c r="M152" s="313"/>
      <c r="N152" s="95"/>
    </row>
    <row r="153" spans="1:14" ht="12.75">
      <c r="A153" s="109"/>
      <c r="B153" s="314">
        <f>eelarve!E23</f>
        <v>0</v>
      </c>
      <c r="C153" s="314">
        <f>eelarve!F23</f>
        <v>0</v>
      </c>
      <c r="D153" s="314">
        <f>eelarve!G23</f>
        <v>0</v>
      </c>
      <c r="E153" s="314" t="str">
        <f>eelarve!H23</f>
        <v>x</v>
      </c>
      <c r="F153" s="314" t="str">
        <f>eelarve!I23</f>
        <v>x</v>
      </c>
      <c r="G153" s="316"/>
      <c r="H153" s="317"/>
      <c r="I153" s="317"/>
      <c r="J153" s="317"/>
      <c r="K153" s="317"/>
      <c r="L153" s="318"/>
      <c r="M153" s="301">
        <f>B153-C155-D155-E155-F155</f>
        <v>0</v>
      </c>
      <c r="N153" s="95"/>
    </row>
    <row r="154" spans="1:14" ht="5.25" customHeight="1">
      <c r="A154" s="304">
        <f>eelarve!A23</f>
        <v>0</v>
      </c>
      <c r="B154" s="315"/>
      <c r="C154" s="315"/>
      <c r="D154" s="315"/>
      <c r="E154" s="315"/>
      <c r="F154" s="315"/>
      <c r="G154" s="319"/>
      <c r="H154" s="320"/>
      <c r="I154" s="320"/>
      <c r="J154" s="320"/>
      <c r="K154" s="320"/>
      <c r="L154" s="321"/>
      <c r="M154" s="302"/>
      <c r="N154" s="95"/>
    </row>
    <row r="155" spans="1:14" ht="15.75" customHeight="1">
      <c r="A155" s="304"/>
      <c r="B155" s="308"/>
      <c r="C155" s="111">
        <f>SUM(C156:C170)</f>
        <v>0</v>
      </c>
      <c r="D155" s="111">
        <f>SUM(D156:D170)</f>
        <v>0</v>
      </c>
      <c r="E155" s="111">
        <f>SUM(E156:E170)</f>
        <v>0</v>
      </c>
      <c r="F155" s="111">
        <f>SUM(F156:F170)</f>
        <v>0</v>
      </c>
      <c r="G155" s="322"/>
      <c r="H155" s="323"/>
      <c r="I155" s="323"/>
      <c r="J155" s="323"/>
      <c r="K155" s="323"/>
      <c r="L155" s="324"/>
      <c r="M155" s="303"/>
      <c r="N155" s="95"/>
    </row>
    <row r="156" spans="1:14" ht="12.75">
      <c r="A156" s="305"/>
      <c r="B156" s="309"/>
      <c r="C156" s="166"/>
      <c r="D156" s="166"/>
      <c r="E156" s="166"/>
      <c r="F156" s="166"/>
      <c r="G156" s="168"/>
      <c r="H156" s="233"/>
      <c r="I156" s="167"/>
      <c r="J156" s="230"/>
      <c r="K156" s="168"/>
      <c r="L156" s="169"/>
      <c r="M156" s="311"/>
      <c r="N156" s="95"/>
    </row>
    <row r="157" spans="1:14" ht="12.75">
      <c r="A157" s="305"/>
      <c r="B157" s="309"/>
      <c r="C157" s="166"/>
      <c r="D157" s="166"/>
      <c r="E157" s="166"/>
      <c r="F157" s="166"/>
      <c r="G157" s="168"/>
      <c r="H157" s="233"/>
      <c r="I157" s="167"/>
      <c r="J157" s="230"/>
      <c r="K157" s="168"/>
      <c r="L157" s="169"/>
      <c r="M157" s="312"/>
      <c r="N157" s="95"/>
    </row>
    <row r="158" spans="1:14" ht="12.75">
      <c r="A158" s="305"/>
      <c r="B158" s="309"/>
      <c r="C158" s="166"/>
      <c r="D158" s="166"/>
      <c r="E158" s="166"/>
      <c r="F158" s="166"/>
      <c r="G158" s="171"/>
      <c r="H158" s="171"/>
      <c r="I158" s="170"/>
      <c r="J158" s="231"/>
      <c r="K158" s="171"/>
      <c r="L158" s="169"/>
      <c r="M158" s="312"/>
      <c r="N158" s="95"/>
    </row>
    <row r="159" spans="1:14" ht="12.75">
      <c r="A159" s="305"/>
      <c r="B159" s="309"/>
      <c r="C159" s="166"/>
      <c r="D159" s="166"/>
      <c r="E159" s="166"/>
      <c r="F159" s="166"/>
      <c r="G159" s="171"/>
      <c r="H159" s="171"/>
      <c r="I159" s="170"/>
      <c r="J159" s="231"/>
      <c r="K159" s="171"/>
      <c r="L159" s="169"/>
      <c r="M159" s="312"/>
      <c r="N159" s="95"/>
    </row>
    <row r="160" spans="1:14" ht="12.75">
      <c r="A160" s="305"/>
      <c r="B160" s="309"/>
      <c r="C160" s="166"/>
      <c r="D160" s="166"/>
      <c r="E160" s="166"/>
      <c r="F160" s="166"/>
      <c r="G160" s="171"/>
      <c r="H160" s="171"/>
      <c r="I160" s="170"/>
      <c r="J160" s="231"/>
      <c r="K160" s="171"/>
      <c r="L160" s="169"/>
      <c r="M160" s="312"/>
      <c r="N160" s="95"/>
    </row>
    <row r="161" spans="1:14" ht="12.75">
      <c r="A161" s="305"/>
      <c r="B161" s="309"/>
      <c r="C161" s="166"/>
      <c r="D161" s="166"/>
      <c r="E161" s="166"/>
      <c r="F161" s="166"/>
      <c r="G161" s="171"/>
      <c r="H161" s="171"/>
      <c r="I161" s="170"/>
      <c r="J161" s="231"/>
      <c r="K161" s="171"/>
      <c r="L161" s="169"/>
      <c r="M161" s="312"/>
      <c r="N161" s="95"/>
    </row>
    <row r="162" spans="1:14" ht="12.75">
      <c r="A162" s="305"/>
      <c r="B162" s="309"/>
      <c r="C162" s="166"/>
      <c r="D162" s="166"/>
      <c r="E162" s="166"/>
      <c r="F162" s="166"/>
      <c r="G162" s="171"/>
      <c r="H162" s="171"/>
      <c r="I162" s="170"/>
      <c r="J162" s="231"/>
      <c r="K162" s="171"/>
      <c r="L162" s="169"/>
      <c r="M162" s="312"/>
      <c r="N162" s="95"/>
    </row>
    <row r="163" spans="1:14" ht="12.75">
      <c r="A163" s="306"/>
      <c r="B163" s="309"/>
      <c r="C163" s="166"/>
      <c r="D163" s="166"/>
      <c r="E163" s="166"/>
      <c r="F163" s="166"/>
      <c r="G163" s="171"/>
      <c r="H163" s="171"/>
      <c r="I163" s="170"/>
      <c r="J163" s="231"/>
      <c r="K163" s="171"/>
      <c r="L163" s="169"/>
      <c r="M163" s="312"/>
      <c r="N163" s="95"/>
    </row>
    <row r="164" spans="1:14" ht="12.75">
      <c r="A164" s="306"/>
      <c r="B164" s="309"/>
      <c r="C164" s="166"/>
      <c r="D164" s="166"/>
      <c r="E164" s="166"/>
      <c r="F164" s="166"/>
      <c r="G164" s="171"/>
      <c r="H164" s="171"/>
      <c r="I164" s="170"/>
      <c r="J164" s="231"/>
      <c r="K164" s="171"/>
      <c r="L164" s="169"/>
      <c r="M164" s="312"/>
      <c r="N164" s="95"/>
    </row>
    <row r="165" spans="1:14" ht="12.75">
      <c r="A165" s="306"/>
      <c r="B165" s="309"/>
      <c r="C165" s="166"/>
      <c r="D165" s="166"/>
      <c r="E165" s="166"/>
      <c r="F165" s="166"/>
      <c r="G165" s="171"/>
      <c r="H165" s="171"/>
      <c r="I165" s="170"/>
      <c r="J165" s="231"/>
      <c r="K165" s="171"/>
      <c r="L165" s="169"/>
      <c r="M165" s="312"/>
      <c r="N165" s="95"/>
    </row>
    <row r="166" spans="1:14" ht="12.75">
      <c r="A166" s="306"/>
      <c r="B166" s="309"/>
      <c r="C166" s="166"/>
      <c r="D166" s="166"/>
      <c r="E166" s="166"/>
      <c r="F166" s="166"/>
      <c r="G166" s="171"/>
      <c r="H166" s="171"/>
      <c r="I166" s="170"/>
      <c r="J166" s="231"/>
      <c r="K166" s="171"/>
      <c r="L166" s="169"/>
      <c r="M166" s="312"/>
      <c r="N166" s="95"/>
    </row>
    <row r="167" spans="1:14" ht="12.75">
      <c r="A167" s="306"/>
      <c r="B167" s="309"/>
      <c r="C167" s="166"/>
      <c r="D167" s="166"/>
      <c r="E167" s="166"/>
      <c r="F167" s="166"/>
      <c r="G167" s="171"/>
      <c r="H167" s="171"/>
      <c r="I167" s="170"/>
      <c r="J167" s="231"/>
      <c r="K167" s="171"/>
      <c r="L167" s="169"/>
      <c r="M167" s="312"/>
      <c r="N167" s="95"/>
    </row>
    <row r="168" spans="1:14" ht="12.75">
      <c r="A168" s="306"/>
      <c r="B168" s="309"/>
      <c r="C168" s="166"/>
      <c r="D168" s="166"/>
      <c r="E168" s="166"/>
      <c r="F168" s="166"/>
      <c r="G168" s="171"/>
      <c r="H168" s="171"/>
      <c r="I168" s="170"/>
      <c r="J168" s="231"/>
      <c r="K168" s="171"/>
      <c r="L168" s="169"/>
      <c r="M168" s="312"/>
      <c r="N168" s="95"/>
    </row>
    <row r="169" spans="1:14" ht="12.75">
      <c r="A169" s="306"/>
      <c r="B169" s="309"/>
      <c r="C169" s="166"/>
      <c r="D169" s="166"/>
      <c r="E169" s="166"/>
      <c r="F169" s="166"/>
      <c r="G169" s="171"/>
      <c r="H169" s="171"/>
      <c r="I169" s="170"/>
      <c r="J169" s="231"/>
      <c r="K169" s="171"/>
      <c r="L169" s="169"/>
      <c r="M169" s="312"/>
      <c r="N169" s="95"/>
    </row>
    <row r="170" spans="1:14" ht="12.75">
      <c r="A170" s="307"/>
      <c r="B170" s="310"/>
      <c r="C170" s="173"/>
      <c r="D170" s="173"/>
      <c r="E170" s="173"/>
      <c r="F170" s="173"/>
      <c r="G170" s="173"/>
      <c r="H170" s="173"/>
      <c r="I170" s="174"/>
      <c r="J170" s="232"/>
      <c r="K170" s="173"/>
      <c r="L170" s="240"/>
      <c r="M170" s="313"/>
      <c r="N170" s="95"/>
    </row>
    <row r="171" spans="1:14" ht="12.75">
      <c r="A171" s="109"/>
      <c r="B171" s="314">
        <f>eelarve!E27</f>
        <v>0</v>
      </c>
      <c r="C171" s="314">
        <f>eelarve!F27</f>
        <v>0</v>
      </c>
      <c r="D171" s="314">
        <f>eelarve!G27</f>
        <v>0</v>
      </c>
      <c r="E171" s="314" t="str">
        <f>eelarve!H27</f>
        <v>x</v>
      </c>
      <c r="F171" s="314" t="str">
        <f>eelarve!I27</f>
        <v>x</v>
      </c>
      <c r="G171" s="316"/>
      <c r="H171" s="317"/>
      <c r="I171" s="317"/>
      <c r="J171" s="317"/>
      <c r="K171" s="317"/>
      <c r="L171" s="318"/>
      <c r="M171" s="301">
        <f>B171-C173-D173-E173-F173</f>
        <v>0</v>
      </c>
      <c r="N171" s="95"/>
    </row>
    <row r="172" spans="1:14" ht="3.75" customHeight="1">
      <c r="A172" s="304" t="str">
        <f>eelarve!A27</f>
        <v>1.10. Töötuskindlustusmakse 0,3%</v>
      </c>
      <c r="B172" s="315"/>
      <c r="C172" s="315"/>
      <c r="D172" s="315"/>
      <c r="E172" s="315"/>
      <c r="F172" s="315"/>
      <c r="G172" s="319"/>
      <c r="H172" s="320"/>
      <c r="I172" s="320"/>
      <c r="J172" s="320"/>
      <c r="K172" s="320"/>
      <c r="L172" s="321"/>
      <c r="M172" s="302"/>
      <c r="N172" s="95"/>
    </row>
    <row r="173" spans="1:14" ht="15.75" customHeight="1">
      <c r="A173" s="304"/>
      <c r="B173" s="308"/>
      <c r="C173" s="111">
        <f>SUM(C174:C188)</f>
        <v>0</v>
      </c>
      <c r="D173" s="111">
        <f>SUM(D174:D188)</f>
        <v>0</v>
      </c>
      <c r="E173" s="111">
        <f>SUM(E174:E188)</f>
        <v>0</v>
      </c>
      <c r="F173" s="111">
        <f>SUM(F174:F188)</f>
        <v>0</v>
      </c>
      <c r="G173" s="322"/>
      <c r="H173" s="323"/>
      <c r="I173" s="323"/>
      <c r="J173" s="323"/>
      <c r="K173" s="323"/>
      <c r="L173" s="324"/>
      <c r="M173" s="303"/>
      <c r="N173" s="95"/>
    </row>
    <row r="174" spans="1:14" ht="12.75">
      <c r="A174" s="305"/>
      <c r="B174" s="309"/>
      <c r="C174" s="166"/>
      <c r="D174" s="166"/>
      <c r="E174" s="166"/>
      <c r="F174" s="166"/>
      <c r="G174" s="168"/>
      <c r="H174" s="233"/>
      <c r="I174" s="167"/>
      <c r="J174" s="230"/>
      <c r="K174" s="168"/>
      <c r="L174" s="169"/>
      <c r="M174" s="311"/>
      <c r="N174" s="95"/>
    </row>
    <row r="175" spans="1:14" ht="12.75">
      <c r="A175" s="305"/>
      <c r="B175" s="309"/>
      <c r="C175" s="166"/>
      <c r="D175" s="166"/>
      <c r="E175" s="166"/>
      <c r="F175" s="166"/>
      <c r="G175" s="168"/>
      <c r="H175" s="233"/>
      <c r="I175" s="167"/>
      <c r="J175" s="230"/>
      <c r="K175" s="168"/>
      <c r="L175" s="169"/>
      <c r="M175" s="312"/>
      <c r="N175" s="95"/>
    </row>
    <row r="176" spans="1:14" ht="12.75">
      <c r="A176" s="305"/>
      <c r="B176" s="309"/>
      <c r="C176" s="166"/>
      <c r="D176" s="166"/>
      <c r="E176" s="166"/>
      <c r="F176" s="166"/>
      <c r="G176" s="171"/>
      <c r="H176" s="171"/>
      <c r="I176" s="170"/>
      <c r="J176" s="231"/>
      <c r="K176" s="171"/>
      <c r="L176" s="169"/>
      <c r="M176" s="312"/>
      <c r="N176" s="95"/>
    </row>
    <row r="177" spans="1:14" ht="12.75">
      <c r="A177" s="305"/>
      <c r="B177" s="309"/>
      <c r="C177" s="166"/>
      <c r="D177" s="166"/>
      <c r="E177" s="166"/>
      <c r="F177" s="166"/>
      <c r="G177" s="171"/>
      <c r="H177" s="171"/>
      <c r="I177" s="170"/>
      <c r="J177" s="231"/>
      <c r="K177" s="171"/>
      <c r="L177" s="169"/>
      <c r="M177" s="312"/>
      <c r="N177" s="95"/>
    </row>
    <row r="178" spans="1:14" ht="12.75">
      <c r="A178" s="305"/>
      <c r="B178" s="309"/>
      <c r="C178" s="166"/>
      <c r="D178" s="166"/>
      <c r="E178" s="166"/>
      <c r="F178" s="166"/>
      <c r="G178" s="171"/>
      <c r="H178" s="171"/>
      <c r="I178" s="170"/>
      <c r="J178" s="231"/>
      <c r="K178" s="171"/>
      <c r="L178" s="169"/>
      <c r="M178" s="312"/>
      <c r="N178" s="95"/>
    </row>
    <row r="179" spans="1:14" ht="12.75">
      <c r="A179" s="305"/>
      <c r="B179" s="309"/>
      <c r="C179" s="166"/>
      <c r="D179" s="166"/>
      <c r="E179" s="166"/>
      <c r="F179" s="166"/>
      <c r="G179" s="171"/>
      <c r="H179" s="171"/>
      <c r="I179" s="170"/>
      <c r="J179" s="231"/>
      <c r="K179" s="171"/>
      <c r="L179" s="169"/>
      <c r="M179" s="312"/>
      <c r="N179" s="95"/>
    </row>
    <row r="180" spans="1:14" ht="12.75">
      <c r="A180" s="305"/>
      <c r="B180" s="309"/>
      <c r="C180" s="166"/>
      <c r="D180" s="166"/>
      <c r="E180" s="166"/>
      <c r="F180" s="166"/>
      <c r="G180" s="171"/>
      <c r="H180" s="171"/>
      <c r="I180" s="170"/>
      <c r="J180" s="231"/>
      <c r="K180" s="171"/>
      <c r="L180" s="169"/>
      <c r="M180" s="312"/>
      <c r="N180" s="95"/>
    </row>
    <row r="181" spans="1:14" ht="12.75">
      <c r="A181" s="306"/>
      <c r="B181" s="309"/>
      <c r="C181" s="166"/>
      <c r="D181" s="166"/>
      <c r="E181" s="166"/>
      <c r="F181" s="166"/>
      <c r="G181" s="171"/>
      <c r="H181" s="171"/>
      <c r="I181" s="170"/>
      <c r="J181" s="231"/>
      <c r="K181" s="171"/>
      <c r="L181" s="169"/>
      <c r="M181" s="312"/>
      <c r="N181" s="95"/>
    </row>
    <row r="182" spans="1:14" ht="12.75">
      <c r="A182" s="306"/>
      <c r="B182" s="309"/>
      <c r="C182" s="166"/>
      <c r="D182" s="166"/>
      <c r="E182" s="166"/>
      <c r="F182" s="166"/>
      <c r="G182" s="171"/>
      <c r="H182" s="171"/>
      <c r="I182" s="170"/>
      <c r="J182" s="231"/>
      <c r="K182" s="171"/>
      <c r="L182" s="169"/>
      <c r="M182" s="312"/>
      <c r="N182" s="95"/>
    </row>
    <row r="183" spans="1:14" ht="12.75">
      <c r="A183" s="306"/>
      <c r="B183" s="309"/>
      <c r="C183" s="166"/>
      <c r="D183" s="166"/>
      <c r="E183" s="166"/>
      <c r="F183" s="166"/>
      <c r="G183" s="171"/>
      <c r="H183" s="171"/>
      <c r="I183" s="170"/>
      <c r="J183" s="231"/>
      <c r="K183" s="171"/>
      <c r="L183" s="169"/>
      <c r="M183" s="312"/>
      <c r="N183" s="95"/>
    </row>
    <row r="184" spans="1:14" ht="12.75">
      <c r="A184" s="306"/>
      <c r="B184" s="309"/>
      <c r="C184" s="166"/>
      <c r="D184" s="166"/>
      <c r="E184" s="166"/>
      <c r="F184" s="166"/>
      <c r="G184" s="171"/>
      <c r="H184" s="171"/>
      <c r="I184" s="170"/>
      <c r="J184" s="231"/>
      <c r="K184" s="171"/>
      <c r="L184" s="169"/>
      <c r="M184" s="312"/>
      <c r="N184" s="95"/>
    </row>
    <row r="185" spans="1:14" ht="12.75">
      <c r="A185" s="306"/>
      <c r="B185" s="309"/>
      <c r="C185" s="166"/>
      <c r="D185" s="166"/>
      <c r="E185" s="166"/>
      <c r="F185" s="166"/>
      <c r="G185" s="171"/>
      <c r="H185" s="171"/>
      <c r="I185" s="170"/>
      <c r="J185" s="231"/>
      <c r="K185" s="171"/>
      <c r="L185" s="169"/>
      <c r="M185" s="312"/>
      <c r="N185" s="95"/>
    </row>
    <row r="186" spans="1:14" ht="12.75">
      <c r="A186" s="306"/>
      <c r="B186" s="309"/>
      <c r="C186" s="166"/>
      <c r="D186" s="166"/>
      <c r="E186" s="166"/>
      <c r="F186" s="166"/>
      <c r="G186" s="171"/>
      <c r="H186" s="171"/>
      <c r="I186" s="170"/>
      <c r="J186" s="231"/>
      <c r="K186" s="171"/>
      <c r="L186" s="169"/>
      <c r="M186" s="312"/>
      <c r="N186" s="95"/>
    </row>
    <row r="187" spans="1:14" ht="12.75">
      <c r="A187" s="306"/>
      <c r="B187" s="309"/>
      <c r="C187" s="166"/>
      <c r="D187" s="166"/>
      <c r="E187" s="166"/>
      <c r="F187" s="166"/>
      <c r="G187" s="171"/>
      <c r="H187" s="171"/>
      <c r="I187" s="170"/>
      <c r="J187" s="231"/>
      <c r="K187" s="171"/>
      <c r="L187" s="169"/>
      <c r="M187" s="312"/>
      <c r="N187" s="95"/>
    </row>
    <row r="188" spans="1:14" ht="12.75">
      <c r="A188" s="307"/>
      <c r="B188" s="310"/>
      <c r="C188" s="173"/>
      <c r="D188" s="173"/>
      <c r="E188" s="173"/>
      <c r="F188" s="173"/>
      <c r="G188" s="173"/>
      <c r="H188" s="173"/>
      <c r="I188" s="174"/>
      <c r="J188" s="232"/>
      <c r="K188" s="173"/>
      <c r="L188" s="240"/>
      <c r="M188" s="313"/>
      <c r="N188" s="95"/>
    </row>
    <row r="189" spans="1:14" ht="12.75">
      <c r="A189" s="109"/>
      <c r="B189" s="314">
        <f>eelarve!E28</f>
        <v>0</v>
      </c>
      <c r="C189" s="314">
        <f>eelarve!F28</f>
        <v>0</v>
      </c>
      <c r="D189" s="314">
        <f>eelarve!G28</f>
        <v>0</v>
      </c>
      <c r="E189" s="314" t="str">
        <f>eelarve!H28</f>
        <v>x</v>
      </c>
      <c r="F189" s="314" t="str">
        <f>eelarve!I28</f>
        <v>x</v>
      </c>
      <c r="G189" s="316"/>
      <c r="H189" s="317"/>
      <c r="I189" s="317"/>
      <c r="J189" s="317"/>
      <c r="K189" s="317"/>
      <c r="L189" s="318"/>
      <c r="M189" s="301">
        <f>B189-C191-D191-E191-F191</f>
        <v>0</v>
      </c>
      <c r="N189" s="95"/>
    </row>
    <row r="190" spans="1:14" ht="6" customHeight="1">
      <c r="A190" s="304" t="str">
        <f>eelarve!A28</f>
        <v>1.11. Töötuskindlustusmakse 1%</v>
      </c>
      <c r="B190" s="315"/>
      <c r="C190" s="315"/>
      <c r="D190" s="315"/>
      <c r="E190" s="315"/>
      <c r="F190" s="315"/>
      <c r="G190" s="319"/>
      <c r="H190" s="320"/>
      <c r="I190" s="320"/>
      <c r="J190" s="320"/>
      <c r="K190" s="320"/>
      <c r="L190" s="321"/>
      <c r="M190" s="302"/>
      <c r="N190" s="95"/>
    </row>
    <row r="191" spans="1:14" ht="17.25" customHeight="1">
      <c r="A191" s="304"/>
      <c r="B191" s="308"/>
      <c r="C191" s="111">
        <f>SUM(C192:C206)</f>
        <v>0</v>
      </c>
      <c r="D191" s="111">
        <f>SUM(D192:D206)</f>
        <v>0</v>
      </c>
      <c r="E191" s="111">
        <f>SUM(E192:E206)</f>
        <v>0</v>
      </c>
      <c r="F191" s="111">
        <f>SUM(F192:F206)</f>
        <v>0</v>
      </c>
      <c r="G191" s="322"/>
      <c r="H191" s="323"/>
      <c r="I191" s="323"/>
      <c r="J191" s="323"/>
      <c r="K191" s="323"/>
      <c r="L191" s="324"/>
      <c r="M191" s="303"/>
      <c r="N191" s="95"/>
    </row>
    <row r="192" spans="1:14" ht="12.75">
      <c r="A192" s="305"/>
      <c r="B192" s="309"/>
      <c r="C192" s="166"/>
      <c r="D192" s="166"/>
      <c r="E192" s="166"/>
      <c r="F192" s="166"/>
      <c r="G192" s="168"/>
      <c r="H192" s="233"/>
      <c r="I192" s="167"/>
      <c r="J192" s="230"/>
      <c r="K192" s="168"/>
      <c r="L192" s="169"/>
      <c r="M192" s="311"/>
      <c r="N192" s="95"/>
    </row>
    <row r="193" spans="1:14" ht="12.75">
      <c r="A193" s="305"/>
      <c r="B193" s="309"/>
      <c r="C193" s="166"/>
      <c r="D193" s="166"/>
      <c r="E193" s="166"/>
      <c r="F193" s="166"/>
      <c r="G193" s="168"/>
      <c r="H193" s="233"/>
      <c r="I193" s="167"/>
      <c r="J193" s="230"/>
      <c r="K193" s="168"/>
      <c r="L193" s="169"/>
      <c r="M193" s="312"/>
      <c r="N193" s="95"/>
    </row>
    <row r="194" spans="1:14" ht="12.75">
      <c r="A194" s="305"/>
      <c r="B194" s="309"/>
      <c r="C194" s="166"/>
      <c r="D194" s="166"/>
      <c r="E194" s="166"/>
      <c r="F194" s="166"/>
      <c r="G194" s="171"/>
      <c r="H194" s="171"/>
      <c r="I194" s="170"/>
      <c r="J194" s="231"/>
      <c r="K194" s="171"/>
      <c r="L194" s="169"/>
      <c r="M194" s="312"/>
      <c r="N194" s="95"/>
    </row>
    <row r="195" spans="1:14" ht="12.75">
      <c r="A195" s="305"/>
      <c r="B195" s="309"/>
      <c r="C195" s="166"/>
      <c r="D195" s="166"/>
      <c r="E195" s="166"/>
      <c r="F195" s="166"/>
      <c r="G195" s="171"/>
      <c r="H195" s="171"/>
      <c r="I195" s="170"/>
      <c r="J195" s="231"/>
      <c r="K195" s="171"/>
      <c r="L195" s="169"/>
      <c r="M195" s="312"/>
      <c r="N195" s="95"/>
    </row>
    <row r="196" spans="1:14" ht="12.75">
      <c r="A196" s="305"/>
      <c r="B196" s="309"/>
      <c r="C196" s="166"/>
      <c r="D196" s="166"/>
      <c r="E196" s="166"/>
      <c r="F196" s="166"/>
      <c r="G196" s="171"/>
      <c r="H196" s="171"/>
      <c r="I196" s="170"/>
      <c r="J196" s="231"/>
      <c r="K196" s="171"/>
      <c r="L196" s="169"/>
      <c r="M196" s="312"/>
      <c r="N196" s="95"/>
    </row>
    <row r="197" spans="1:14" ht="12.75">
      <c r="A197" s="305"/>
      <c r="B197" s="309"/>
      <c r="C197" s="166"/>
      <c r="D197" s="166"/>
      <c r="E197" s="166"/>
      <c r="F197" s="166"/>
      <c r="G197" s="171"/>
      <c r="H197" s="171"/>
      <c r="I197" s="170"/>
      <c r="J197" s="231"/>
      <c r="K197" s="171"/>
      <c r="L197" s="169"/>
      <c r="M197" s="312"/>
      <c r="N197" s="95"/>
    </row>
    <row r="198" spans="1:14" ht="12.75">
      <c r="A198" s="305"/>
      <c r="B198" s="309"/>
      <c r="C198" s="166"/>
      <c r="D198" s="166"/>
      <c r="E198" s="166"/>
      <c r="F198" s="166"/>
      <c r="G198" s="171"/>
      <c r="H198" s="171"/>
      <c r="I198" s="170"/>
      <c r="J198" s="231"/>
      <c r="K198" s="171"/>
      <c r="L198" s="169"/>
      <c r="M198" s="312"/>
      <c r="N198" s="95"/>
    </row>
    <row r="199" spans="1:14" ht="12.75">
      <c r="A199" s="306"/>
      <c r="B199" s="309"/>
      <c r="C199" s="166"/>
      <c r="D199" s="166"/>
      <c r="E199" s="166"/>
      <c r="F199" s="166"/>
      <c r="G199" s="171"/>
      <c r="H199" s="171"/>
      <c r="I199" s="170"/>
      <c r="J199" s="231"/>
      <c r="K199" s="171"/>
      <c r="L199" s="169"/>
      <c r="M199" s="312"/>
      <c r="N199" s="95"/>
    </row>
    <row r="200" spans="1:14" ht="12.75">
      <c r="A200" s="306"/>
      <c r="B200" s="309"/>
      <c r="C200" s="166"/>
      <c r="D200" s="166"/>
      <c r="E200" s="166"/>
      <c r="F200" s="166"/>
      <c r="G200" s="171"/>
      <c r="H200" s="171"/>
      <c r="I200" s="170"/>
      <c r="J200" s="231"/>
      <c r="K200" s="171"/>
      <c r="L200" s="169"/>
      <c r="M200" s="312"/>
      <c r="N200" s="95"/>
    </row>
    <row r="201" spans="1:14" ht="12.75">
      <c r="A201" s="306"/>
      <c r="B201" s="309"/>
      <c r="C201" s="166"/>
      <c r="D201" s="166"/>
      <c r="E201" s="166"/>
      <c r="F201" s="166"/>
      <c r="G201" s="171"/>
      <c r="H201" s="171"/>
      <c r="I201" s="170"/>
      <c r="J201" s="231"/>
      <c r="K201" s="171"/>
      <c r="L201" s="169"/>
      <c r="M201" s="312"/>
      <c r="N201" s="95"/>
    </row>
    <row r="202" spans="1:14" ht="12.75">
      <c r="A202" s="306"/>
      <c r="B202" s="309"/>
      <c r="C202" s="166"/>
      <c r="D202" s="166"/>
      <c r="E202" s="166"/>
      <c r="F202" s="166"/>
      <c r="G202" s="171"/>
      <c r="H202" s="171"/>
      <c r="I202" s="170"/>
      <c r="J202" s="231"/>
      <c r="K202" s="171"/>
      <c r="L202" s="169"/>
      <c r="M202" s="312"/>
      <c r="N202" s="95"/>
    </row>
    <row r="203" spans="1:14" ht="12.75">
      <c r="A203" s="306"/>
      <c r="B203" s="309"/>
      <c r="C203" s="166"/>
      <c r="D203" s="166"/>
      <c r="E203" s="166"/>
      <c r="F203" s="166"/>
      <c r="G203" s="171"/>
      <c r="H203" s="171"/>
      <c r="I203" s="170"/>
      <c r="J203" s="231"/>
      <c r="K203" s="171"/>
      <c r="L203" s="169"/>
      <c r="M203" s="312"/>
      <c r="N203" s="95"/>
    </row>
    <row r="204" spans="1:14" ht="12.75">
      <c r="A204" s="306"/>
      <c r="B204" s="309"/>
      <c r="C204" s="166"/>
      <c r="D204" s="166"/>
      <c r="E204" s="166"/>
      <c r="F204" s="166"/>
      <c r="G204" s="171"/>
      <c r="H204" s="171"/>
      <c r="I204" s="170"/>
      <c r="J204" s="231"/>
      <c r="K204" s="171"/>
      <c r="L204" s="169"/>
      <c r="M204" s="312"/>
      <c r="N204" s="95"/>
    </row>
    <row r="205" spans="1:14" ht="12.75">
      <c r="A205" s="306"/>
      <c r="B205" s="309"/>
      <c r="C205" s="166"/>
      <c r="D205" s="166"/>
      <c r="E205" s="166"/>
      <c r="F205" s="166"/>
      <c r="G205" s="171"/>
      <c r="H205" s="171"/>
      <c r="I205" s="170"/>
      <c r="J205" s="231"/>
      <c r="K205" s="171"/>
      <c r="L205" s="169"/>
      <c r="M205" s="312"/>
      <c r="N205" s="95"/>
    </row>
    <row r="206" spans="1:14" ht="12.75">
      <c r="A206" s="307"/>
      <c r="B206" s="310"/>
      <c r="C206" s="173"/>
      <c r="D206" s="173"/>
      <c r="E206" s="173"/>
      <c r="F206" s="173"/>
      <c r="G206" s="173"/>
      <c r="H206" s="173"/>
      <c r="I206" s="174"/>
      <c r="J206" s="232"/>
      <c r="K206" s="173"/>
      <c r="L206" s="240"/>
      <c r="M206" s="313"/>
      <c r="N206" s="95"/>
    </row>
    <row r="207" spans="1:14" ht="12.75">
      <c r="A207" s="109"/>
      <c r="B207" s="314">
        <f>eelarve!E29</f>
        <v>0</v>
      </c>
      <c r="C207" s="314">
        <f>eelarve!F29</f>
        <v>0</v>
      </c>
      <c r="D207" s="314">
        <f>eelarve!G29</f>
        <v>0</v>
      </c>
      <c r="E207" s="314" t="str">
        <f>eelarve!H29</f>
        <v>x</v>
      </c>
      <c r="F207" s="314" t="str">
        <f>eelarve!I29</f>
        <v>x</v>
      </c>
      <c r="G207" s="316"/>
      <c r="H207" s="317"/>
      <c r="I207" s="317"/>
      <c r="J207" s="317"/>
      <c r="K207" s="317"/>
      <c r="L207" s="318"/>
      <c r="M207" s="301">
        <f>B207-C209-D209-E209-F209</f>
        <v>0</v>
      </c>
      <c r="N207" s="95"/>
    </row>
    <row r="208" spans="1:14" ht="4.5" customHeight="1">
      <c r="A208" s="304" t="str">
        <f>eelarve!A29</f>
        <v>1.12. Töötuskindlustusmakse 1,4%</v>
      </c>
      <c r="B208" s="315"/>
      <c r="C208" s="315"/>
      <c r="D208" s="315"/>
      <c r="E208" s="315"/>
      <c r="F208" s="315"/>
      <c r="G208" s="319"/>
      <c r="H208" s="320"/>
      <c r="I208" s="320"/>
      <c r="J208" s="320"/>
      <c r="K208" s="320"/>
      <c r="L208" s="321"/>
      <c r="M208" s="302"/>
      <c r="N208" s="95"/>
    </row>
    <row r="209" spans="1:14" ht="15.75" customHeight="1">
      <c r="A209" s="304"/>
      <c r="B209" s="308"/>
      <c r="C209" s="111">
        <f>SUM(C210:C224)</f>
        <v>0</v>
      </c>
      <c r="D209" s="111">
        <f>SUM(D210:D224)</f>
        <v>0</v>
      </c>
      <c r="E209" s="111">
        <f>SUM(E210:E224)</f>
        <v>0</v>
      </c>
      <c r="F209" s="111">
        <f>SUM(F210:F224)</f>
        <v>0</v>
      </c>
      <c r="G209" s="322"/>
      <c r="H209" s="323"/>
      <c r="I209" s="323"/>
      <c r="J209" s="323"/>
      <c r="K209" s="323"/>
      <c r="L209" s="324"/>
      <c r="M209" s="303"/>
      <c r="N209" s="95"/>
    </row>
    <row r="210" spans="1:14" ht="12.75">
      <c r="A210" s="305"/>
      <c r="B210" s="309"/>
      <c r="C210" s="166"/>
      <c r="D210" s="166"/>
      <c r="E210" s="166"/>
      <c r="F210" s="166"/>
      <c r="G210" s="168"/>
      <c r="H210" s="233"/>
      <c r="I210" s="167"/>
      <c r="J210" s="230"/>
      <c r="K210" s="168"/>
      <c r="L210" s="169"/>
      <c r="M210" s="311"/>
      <c r="N210" s="95"/>
    </row>
    <row r="211" spans="1:14" ht="12.75">
      <c r="A211" s="305"/>
      <c r="B211" s="309"/>
      <c r="C211" s="166"/>
      <c r="D211" s="166"/>
      <c r="E211" s="166"/>
      <c r="F211" s="166"/>
      <c r="G211" s="168"/>
      <c r="H211" s="233"/>
      <c r="I211" s="167"/>
      <c r="J211" s="230"/>
      <c r="K211" s="168"/>
      <c r="L211" s="169"/>
      <c r="M211" s="312"/>
      <c r="N211" s="95"/>
    </row>
    <row r="212" spans="1:14" ht="12.75">
      <c r="A212" s="305"/>
      <c r="B212" s="309"/>
      <c r="C212" s="166"/>
      <c r="D212" s="166"/>
      <c r="E212" s="166"/>
      <c r="F212" s="166"/>
      <c r="G212" s="171"/>
      <c r="H212" s="171"/>
      <c r="I212" s="170"/>
      <c r="J212" s="231"/>
      <c r="K212" s="171"/>
      <c r="L212" s="169"/>
      <c r="M212" s="312"/>
      <c r="N212" s="95"/>
    </row>
    <row r="213" spans="1:14" ht="12.75">
      <c r="A213" s="305"/>
      <c r="B213" s="309"/>
      <c r="C213" s="166"/>
      <c r="D213" s="166"/>
      <c r="E213" s="166"/>
      <c r="F213" s="166"/>
      <c r="G213" s="171"/>
      <c r="H213" s="171"/>
      <c r="I213" s="170"/>
      <c r="J213" s="231"/>
      <c r="K213" s="171"/>
      <c r="L213" s="169"/>
      <c r="M213" s="312"/>
      <c r="N213" s="95"/>
    </row>
    <row r="214" spans="1:14" ht="12.75">
      <c r="A214" s="305"/>
      <c r="B214" s="309"/>
      <c r="C214" s="166"/>
      <c r="D214" s="166"/>
      <c r="E214" s="166"/>
      <c r="F214" s="166"/>
      <c r="G214" s="171"/>
      <c r="H214" s="171"/>
      <c r="I214" s="170"/>
      <c r="J214" s="231"/>
      <c r="K214" s="171"/>
      <c r="L214" s="169"/>
      <c r="M214" s="312"/>
      <c r="N214" s="95"/>
    </row>
    <row r="215" spans="1:14" ht="12.75">
      <c r="A215" s="305"/>
      <c r="B215" s="309"/>
      <c r="C215" s="166"/>
      <c r="D215" s="166"/>
      <c r="E215" s="166"/>
      <c r="F215" s="166"/>
      <c r="G215" s="171"/>
      <c r="H215" s="171"/>
      <c r="I215" s="170"/>
      <c r="J215" s="231"/>
      <c r="K215" s="171"/>
      <c r="L215" s="169"/>
      <c r="M215" s="312"/>
      <c r="N215" s="95"/>
    </row>
    <row r="216" spans="1:14" ht="12.75">
      <c r="A216" s="305"/>
      <c r="B216" s="309"/>
      <c r="C216" s="166"/>
      <c r="D216" s="166"/>
      <c r="E216" s="166"/>
      <c r="F216" s="166"/>
      <c r="G216" s="171"/>
      <c r="H216" s="171"/>
      <c r="I216" s="170"/>
      <c r="J216" s="231"/>
      <c r="K216" s="171"/>
      <c r="L216" s="169"/>
      <c r="M216" s="312"/>
      <c r="N216" s="95"/>
    </row>
    <row r="217" spans="1:14" ht="12.75">
      <c r="A217" s="306"/>
      <c r="B217" s="309"/>
      <c r="C217" s="166"/>
      <c r="D217" s="166"/>
      <c r="E217" s="166"/>
      <c r="F217" s="166"/>
      <c r="G217" s="171"/>
      <c r="H217" s="171"/>
      <c r="I217" s="170"/>
      <c r="J217" s="231"/>
      <c r="K217" s="171"/>
      <c r="L217" s="169"/>
      <c r="M217" s="312"/>
      <c r="N217" s="95"/>
    </row>
    <row r="218" spans="1:14" ht="12.75">
      <c r="A218" s="306"/>
      <c r="B218" s="309"/>
      <c r="C218" s="166"/>
      <c r="D218" s="166"/>
      <c r="E218" s="166"/>
      <c r="F218" s="166"/>
      <c r="G218" s="171"/>
      <c r="H218" s="171"/>
      <c r="I218" s="170"/>
      <c r="J218" s="231"/>
      <c r="K218" s="171"/>
      <c r="L218" s="169"/>
      <c r="M218" s="312"/>
      <c r="N218" s="95"/>
    </row>
    <row r="219" spans="1:14" ht="12.75">
      <c r="A219" s="306"/>
      <c r="B219" s="309"/>
      <c r="C219" s="166"/>
      <c r="D219" s="166"/>
      <c r="E219" s="166"/>
      <c r="F219" s="166"/>
      <c r="G219" s="171"/>
      <c r="H219" s="171"/>
      <c r="I219" s="170"/>
      <c r="J219" s="231"/>
      <c r="K219" s="171"/>
      <c r="L219" s="169"/>
      <c r="M219" s="312"/>
      <c r="N219" s="95"/>
    </row>
    <row r="220" spans="1:14" ht="12.75">
      <c r="A220" s="306"/>
      <c r="B220" s="309"/>
      <c r="C220" s="166"/>
      <c r="D220" s="166"/>
      <c r="E220" s="166"/>
      <c r="F220" s="166"/>
      <c r="G220" s="171"/>
      <c r="H220" s="171"/>
      <c r="I220" s="170"/>
      <c r="J220" s="231"/>
      <c r="K220" s="171"/>
      <c r="L220" s="169"/>
      <c r="M220" s="312"/>
      <c r="N220" s="95"/>
    </row>
    <row r="221" spans="1:14" ht="12.75">
      <c r="A221" s="306"/>
      <c r="B221" s="309"/>
      <c r="C221" s="166"/>
      <c r="D221" s="166"/>
      <c r="E221" s="166"/>
      <c r="F221" s="166"/>
      <c r="G221" s="171"/>
      <c r="H221" s="171"/>
      <c r="I221" s="170"/>
      <c r="J221" s="231"/>
      <c r="K221" s="171"/>
      <c r="L221" s="169"/>
      <c r="M221" s="312"/>
      <c r="N221" s="95"/>
    </row>
    <row r="222" spans="1:14" ht="12.75">
      <c r="A222" s="306"/>
      <c r="B222" s="309"/>
      <c r="C222" s="166"/>
      <c r="D222" s="166"/>
      <c r="E222" s="166"/>
      <c r="F222" s="166"/>
      <c r="G222" s="171"/>
      <c r="H222" s="171"/>
      <c r="I222" s="170"/>
      <c r="J222" s="231"/>
      <c r="K222" s="171"/>
      <c r="L222" s="169"/>
      <c r="M222" s="312"/>
      <c r="N222" s="95"/>
    </row>
    <row r="223" spans="1:14" ht="12.75">
      <c r="A223" s="306"/>
      <c r="B223" s="309"/>
      <c r="C223" s="166"/>
      <c r="D223" s="166"/>
      <c r="E223" s="166"/>
      <c r="F223" s="166"/>
      <c r="G223" s="171"/>
      <c r="H223" s="171"/>
      <c r="I223" s="170"/>
      <c r="J223" s="231"/>
      <c r="K223" s="171"/>
      <c r="L223" s="169"/>
      <c r="M223" s="312"/>
      <c r="N223" s="95"/>
    </row>
    <row r="224" spans="1:14" ht="12.75">
      <c r="A224" s="307"/>
      <c r="B224" s="310"/>
      <c r="C224" s="173"/>
      <c r="D224" s="173"/>
      <c r="E224" s="173"/>
      <c r="F224" s="173"/>
      <c r="G224" s="173"/>
      <c r="H224" s="173"/>
      <c r="I224" s="174"/>
      <c r="J224" s="232"/>
      <c r="K224" s="173"/>
      <c r="L224" s="240"/>
      <c r="M224" s="313"/>
      <c r="N224" s="95"/>
    </row>
    <row r="225" spans="1:14" ht="12.75">
      <c r="A225" s="285"/>
      <c r="B225" s="314">
        <f>eelarve!E30</f>
        <v>0</v>
      </c>
      <c r="C225" s="314">
        <f>eelarve!F30</f>
        <v>0</v>
      </c>
      <c r="D225" s="314">
        <f>eelarve!G30</f>
        <v>0</v>
      </c>
      <c r="E225" s="314" t="str">
        <f>eelarve!H30</f>
        <v>x</v>
      </c>
      <c r="F225" s="314" t="str">
        <f>eelarve!I30</f>
        <v>x</v>
      </c>
      <c r="G225" s="316"/>
      <c r="H225" s="317"/>
      <c r="I225" s="317"/>
      <c r="J225" s="317"/>
      <c r="K225" s="317"/>
      <c r="L225" s="318"/>
      <c r="M225" s="301">
        <f>B225-C227-D227-E227-F227</f>
        <v>0</v>
      </c>
      <c r="N225" s="95"/>
    </row>
    <row r="226" spans="1:13" ht="12.75">
      <c r="A226" s="304" t="str">
        <f>eelarve!A30</f>
        <v>1.13. Sotsiaalmaks 33%</v>
      </c>
      <c r="B226" s="315"/>
      <c r="C226" s="315"/>
      <c r="D226" s="315"/>
      <c r="E226" s="315"/>
      <c r="F226" s="315"/>
      <c r="G226" s="319"/>
      <c r="H226" s="320"/>
      <c r="I226" s="320"/>
      <c r="J226" s="320"/>
      <c r="K226" s="320"/>
      <c r="L226" s="321"/>
      <c r="M226" s="302"/>
    </row>
    <row r="227" spans="1:13" ht="12.75">
      <c r="A227" s="304"/>
      <c r="B227" s="308"/>
      <c r="C227" s="111">
        <f>SUM(C228:C242)</f>
        <v>0</v>
      </c>
      <c r="D227" s="111">
        <f>SUM(D228:D242)</f>
        <v>0</v>
      </c>
      <c r="E227" s="111">
        <f>SUM(E228:E242)</f>
        <v>0</v>
      </c>
      <c r="F227" s="111">
        <f>SUM(F228:F242)</f>
        <v>0</v>
      </c>
      <c r="G227" s="322"/>
      <c r="H227" s="323"/>
      <c r="I227" s="323"/>
      <c r="J227" s="323"/>
      <c r="K227" s="323"/>
      <c r="L227" s="324"/>
      <c r="M227" s="303"/>
    </row>
    <row r="228" spans="1:13" ht="12.75">
      <c r="A228" s="305"/>
      <c r="B228" s="309"/>
      <c r="C228" s="166"/>
      <c r="D228" s="166"/>
      <c r="E228" s="166"/>
      <c r="F228" s="166"/>
      <c r="G228" s="168"/>
      <c r="H228" s="233"/>
      <c r="I228" s="167"/>
      <c r="J228" s="230"/>
      <c r="K228" s="168"/>
      <c r="L228" s="169"/>
      <c r="M228" s="311"/>
    </row>
    <row r="229" spans="1:13" ht="12.75">
      <c r="A229" s="305"/>
      <c r="B229" s="309"/>
      <c r="C229" s="166"/>
      <c r="D229" s="166"/>
      <c r="E229" s="166"/>
      <c r="F229" s="166"/>
      <c r="G229" s="168"/>
      <c r="H229" s="233"/>
      <c r="I229" s="167"/>
      <c r="J229" s="230"/>
      <c r="K229" s="168"/>
      <c r="L229" s="169"/>
      <c r="M229" s="312"/>
    </row>
    <row r="230" spans="1:13" ht="12.75">
      <c r="A230" s="305"/>
      <c r="B230" s="309"/>
      <c r="C230" s="166"/>
      <c r="D230" s="166"/>
      <c r="E230" s="166"/>
      <c r="F230" s="166"/>
      <c r="G230" s="171"/>
      <c r="H230" s="171"/>
      <c r="I230" s="170"/>
      <c r="J230" s="231"/>
      <c r="K230" s="171"/>
      <c r="L230" s="169"/>
      <c r="M230" s="312"/>
    </row>
    <row r="231" spans="1:13" ht="12.75">
      <c r="A231" s="305"/>
      <c r="B231" s="309"/>
      <c r="C231" s="166"/>
      <c r="D231" s="166"/>
      <c r="E231" s="166"/>
      <c r="F231" s="166"/>
      <c r="G231" s="171"/>
      <c r="H231" s="171"/>
      <c r="I231" s="170"/>
      <c r="J231" s="231"/>
      <c r="K231" s="171"/>
      <c r="L231" s="169"/>
      <c r="M231" s="312"/>
    </row>
    <row r="232" spans="1:13" ht="12.75">
      <c r="A232" s="305"/>
      <c r="B232" s="309"/>
      <c r="C232" s="166"/>
      <c r="D232" s="166"/>
      <c r="E232" s="166"/>
      <c r="F232" s="166"/>
      <c r="G232" s="171"/>
      <c r="H232" s="171"/>
      <c r="I232" s="170"/>
      <c r="J232" s="231"/>
      <c r="K232" s="171"/>
      <c r="L232" s="169"/>
      <c r="M232" s="312"/>
    </row>
    <row r="233" spans="1:13" ht="12.75">
      <c r="A233" s="305"/>
      <c r="B233" s="309"/>
      <c r="C233" s="166"/>
      <c r="D233" s="166"/>
      <c r="E233" s="166"/>
      <c r="F233" s="166"/>
      <c r="G233" s="171"/>
      <c r="H233" s="171"/>
      <c r="I233" s="170"/>
      <c r="J233" s="231"/>
      <c r="K233" s="171"/>
      <c r="L233" s="169"/>
      <c r="M233" s="312"/>
    </row>
    <row r="234" spans="1:13" ht="12.75">
      <c r="A234" s="305"/>
      <c r="B234" s="309"/>
      <c r="C234" s="166"/>
      <c r="D234" s="166"/>
      <c r="E234" s="166"/>
      <c r="F234" s="166"/>
      <c r="G234" s="171"/>
      <c r="H234" s="171"/>
      <c r="I234" s="170"/>
      <c r="J234" s="231"/>
      <c r="K234" s="171"/>
      <c r="L234" s="169"/>
      <c r="M234" s="312"/>
    </row>
    <row r="235" spans="1:13" ht="12.75">
      <c r="A235" s="306"/>
      <c r="B235" s="309"/>
      <c r="C235" s="166"/>
      <c r="D235" s="166"/>
      <c r="E235" s="166"/>
      <c r="F235" s="166"/>
      <c r="G235" s="171"/>
      <c r="H235" s="171"/>
      <c r="I235" s="170"/>
      <c r="J235" s="231"/>
      <c r="K235" s="171"/>
      <c r="L235" s="169"/>
      <c r="M235" s="312"/>
    </row>
    <row r="236" spans="1:13" ht="12.75">
      <c r="A236" s="306"/>
      <c r="B236" s="309"/>
      <c r="C236" s="166"/>
      <c r="D236" s="166"/>
      <c r="E236" s="166"/>
      <c r="F236" s="166"/>
      <c r="G236" s="171"/>
      <c r="H236" s="171"/>
      <c r="I236" s="170"/>
      <c r="J236" s="231"/>
      <c r="K236" s="171"/>
      <c r="L236" s="169"/>
      <c r="M236" s="312"/>
    </row>
    <row r="237" spans="1:13" ht="12.75">
      <c r="A237" s="306"/>
      <c r="B237" s="309"/>
      <c r="C237" s="166"/>
      <c r="D237" s="166"/>
      <c r="E237" s="166"/>
      <c r="F237" s="166"/>
      <c r="G237" s="171"/>
      <c r="H237" s="171"/>
      <c r="I237" s="170"/>
      <c r="J237" s="231"/>
      <c r="K237" s="171"/>
      <c r="L237" s="169"/>
      <c r="M237" s="312"/>
    </row>
    <row r="238" spans="1:13" ht="12.75">
      <c r="A238" s="306"/>
      <c r="B238" s="309"/>
      <c r="C238" s="166"/>
      <c r="D238" s="166"/>
      <c r="E238" s="166"/>
      <c r="F238" s="166"/>
      <c r="G238" s="171"/>
      <c r="H238" s="171"/>
      <c r="I238" s="170"/>
      <c r="J238" s="231"/>
      <c r="K238" s="171"/>
      <c r="L238" s="169"/>
      <c r="M238" s="312"/>
    </row>
    <row r="239" spans="1:13" ht="12.75">
      <c r="A239" s="306"/>
      <c r="B239" s="309"/>
      <c r="C239" s="166"/>
      <c r="D239" s="166"/>
      <c r="E239" s="166"/>
      <c r="F239" s="166"/>
      <c r="G239" s="171"/>
      <c r="H239" s="171"/>
      <c r="I239" s="170"/>
      <c r="J239" s="231"/>
      <c r="K239" s="171"/>
      <c r="L239" s="169"/>
      <c r="M239" s="312"/>
    </row>
    <row r="240" spans="1:13" ht="12.75">
      <c r="A240" s="306"/>
      <c r="B240" s="309"/>
      <c r="C240" s="166"/>
      <c r="D240" s="166"/>
      <c r="E240" s="166"/>
      <c r="F240" s="166"/>
      <c r="G240" s="171"/>
      <c r="H240" s="171"/>
      <c r="I240" s="170"/>
      <c r="J240" s="231"/>
      <c r="K240" s="171"/>
      <c r="L240" s="169"/>
      <c r="M240" s="312"/>
    </row>
    <row r="241" spans="1:13" ht="12.75">
      <c r="A241" s="306"/>
      <c r="B241" s="309"/>
      <c r="C241" s="166"/>
      <c r="D241" s="166"/>
      <c r="E241" s="166"/>
      <c r="F241" s="166"/>
      <c r="G241" s="171"/>
      <c r="H241" s="171"/>
      <c r="I241" s="170"/>
      <c r="J241" s="231"/>
      <c r="K241" s="171"/>
      <c r="L241" s="169"/>
      <c r="M241" s="312"/>
    </row>
    <row r="242" spans="1:13" ht="12.75">
      <c r="A242" s="307"/>
      <c r="B242" s="310"/>
      <c r="C242" s="173"/>
      <c r="D242" s="173"/>
      <c r="E242" s="173"/>
      <c r="F242" s="173"/>
      <c r="G242" s="173"/>
      <c r="H242" s="173"/>
      <c r="I242" s="174"/>
      <c r="J242" s="232"/>
      <c r="K242" s="173"/>
      <c r="L242" s="240"/>
      <c r="M242" s="313"/>
    </row>
  </sheetData>
  <sheetProtection password="CA1D" sheet="1" insertRows="0"/>
  <mergeCells count="136">
    <mergeCell ref="M207:M209"/>
    <mergeCell ref="A208:A224"/>
    <mergeCell ref="B209:B224"/>
    <mergeCell ref="M210:M224"/>
    <mergeCell ref="J2:J3"/>
    <mergeCell ref="K2:L2"/>
    <mergeCell ref="M189:M191"/>
    <mergeCell ref="A190:A206"/>
    <mergeCell ref="B191:B206"/>
    <mergeCell ref="M192:M206"/>
    <mergeCell ref="B207:B208"/>
    <mergeCell ref="C207:C208"/>
    <mergeCell ref="D207:D208"/>
    <mergeCell ref="E207:E208"/>
    <mergeCell ref="F207:F208"/>
    <mergeCell ref="G207:L209"/>
    <mergeCell ref="M171:M173"/>
    <mergeCell ref="A172:A188"/>
    <mergeCell ref="B173:B188"/>
    <mergeCell ref="M174:M188"/>
    <mergeCell ref="B189:B190"/>
    <mergeCell ref="C189:C190"/>
    <mergeCell ref="D189:D190"/>
    <mergeCell ref="E189:E190"/>
    <mergeCell ref="F189:F190"/>
    <mergeCell ref="G189:L191"/>
    <mergeCell ref="M153:M155"/>
    <mergeCell ref="A154:A170"/>
    <mergeCell ref="B155:B170"/>
    <mergeCell ref="M156:M170"/>
    <mergeCell ref="B171:B172"/>
    <mergeCell ref="C171:C172"/>
    <mergeCell ref="D171:D172"/>
    <mergeCell ref="E171:E172"/>
    <mergeCell ref="F171:F172"/>
    <mergeCell ref="G171:L173"/>
    <mergeCell ref="M135:M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B81:B82"/>
    <mergeCell ref="C81:C82"/>
    <mergeCell ref="D81:D82"/>
    <mergeCell ref="E81:E82"/>
    <mergeCell ref="F81:F82"/>
    <mergeCell ref="G81:L83"/>
    <mergeCell ref="M66:M80"/>
    <mergeCell ref="G9:L11"/>
    <mergeCell ref="M9:M11"/>
    <mergeCell ref="G45:L47"/>
    <mergeCell ref="M45:M47"/>
    <mergeCell ref="G63:L65"/>
    <mergeCell ref="M63:M65"/>
    <mergeCell ref="M48:M62"/>
    <mergeCell ref="M12:M26"/>
    <mergeCell ref="C63:C64"/>
    <mergeCell ref="D63:D64"/>
    <mergeCell ref="E63:E64"/>
    <mergeCell ref="F63:F64"/>
    <mergeCell ref="A46:A62"/>
    <mergeCell ref="B47:B62"/>
    <mergeCell ref="A64:A80"/>
    <mergeCell ref="B65:B80"/>
    <mergeCell ref="B63:B64"/>
    <mergeCell ref="A28:A44"/>
    <mergeCell ref="B29:B44"/>
    <mergeCell ref="M30:M44"/>
    <mergeCell ref="B45:B46"/>
    <mergeCell ref="C45:C46"/>
    <mergeCell ref="D45:D46"/>
    <mergeCell ref="E45:E46"/>
    <mergeCell ref="F45:F46"/>
    <mergeCell ref="B11:B26"/>
    <mergeCell ref="C6:L6"/>
    <mergeCell ref="M6:M8"/>
    <mergeCell ref="A10:A26"/>
    <mergeCell ref="B9:B10"/>
    <mergeCell ref="C9:C10"/>
    <mergeCell ref="D9:D10"/>
    <mergeCell ref="E9:E10"/>
    <mergeCell ref="F9:F10"/>
    <mergeCell ref="I7:I8"/>
    <mergeCell ref="J7:J8"/>
    <mergeCell ref="K7:K8"/>
    <mergeCell ref="L7:L8"/>
    <mergeCell ref="B6:B8"/>
    <mergeCell ref="A6:A8"/>
    <mergeCell ref="C7:F7"/>
    <mergeCell ref="G7:G8"/>
    <mergeCell ref="H7:H8"/>
    <mergeCell ref="M225:M227"/>
    <mergeCell ref="A226:A242"/>
    <mergeCell ref="B227:B242"/>
    <mergeCell ref="M228:M242"/>
    <mergeCell ref="B225:B226"/>
    <mergeCell ref="C225:C226"/>
    <mergeCell ref="D225:D226"/>
    <mergeCell ref="E225:E226"/>
    <mergeCell ref="F225:F226"/>
    <mergeCell ref="G225:L227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N27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5.57421875" style="86" customWidth="1"/>
    <col min="2" max="2" width="9.140625" style="90" customWidth="1"/>
    <col min="3" max="4" width="10.421875" style="90" customWidth="1"/>
    <col min="5" max="6" width="9.140625" style="90" customWidth="1"/>
    <col min="7" max="7" width="13.8515625" style="90" customWidth="1"/>
    <col min="8" max="8" width="12.140625" style="90" customWidth="1"/>
    <col min="9" max="9" width="11.7109375" style="90" customWidth="1"/>
    <col min="10" max="10" width="48.57421875" style="154" customWidth="1"/>
    <col min="11" max="11" width="11.28125" style="90" customWidth="1"/>
    <col min="12" max="13" width="11.57421875" style="90" customWidth="1"/>
    <col min="14" max="14" width="6.140625" style="86" customWidth="1"/>
    <col min="15" max="16384" width="9.140625" style="86" customWidth="1"/>
  </cols>
  <sheetData>
    <row r="1" spans="1:14" ht="7.5" customHeight="1">
      <c r="A1" s="91"/>
      <c r="B1" s="92"/>
      <c r="C1" s="92"/>
      <c r="D1" s="92">
        <f>eelarve!B4</f>
        <v>0</v>
      </c>
      <c r="E1" s="92"/>
      <c r="F1" s="92"/>
      <c r="G1" s="92"/>
      <c r="H1" s="92"/>
      <c r="I1" s="93"/>
      <c r="J1" s="152"/>
      <c r="K1" s="94"/>
      <c r="L1" s="94"/>
      <c r="M1" s="92"/>
      <c r="N1" s="95"/>
    </row>
    <row r="2" spans="1:14" ht="18">
      <c r="A2" s="96" t="s">
        <v>56</v>
      </c>
      <c r="B2" s="92"/>
      <c r="C2" s="92"/>
      <c r="D2" s="92"/>
      <c r="E2" s="92"/>
      <c r="F2" s="92"/>
      <c r="G2" s="92"/>
      <c r="H2" s="92"/>
      <c r="I2" s="93"/>
      <c r="J2" s="351" t="str">
        <f>'1. Tööjõukulud'!J2:J3</f>
        <v>KÜSK projektiga seotud kulude tähis toetuse saaja raamatupidamisdokumentidel:</v>
      </c>
      <c r="K2" s="352" t="s">
        <v>48</v>
      </c>
      <c r="L2" s="352"/>
      <c r="M2" s="128">
        <f>'1. Tööjõukulud'!M2</f>
        <v>0</v>
      </c>
      <c r="N2" s="95"/>
    </row>
    <row r="3" spans="1:14" ht="16.5" customHeight="1">
      <c r="A3" s="116" t="s">
        <v>41</v>
      </c>
      <c r="B3" s="117">
        <f>eelarve!E95</f>
        <v>0</v>
      </c>
      <c r="C3" s="117">
        <f>eelarve!F95</f>
        <v>0</v>
      </c>
      <c r="D3" s="117"/>
      <c r="E3" s="117"/>
      <c r="F3" s="117"/>
      <c r="G3" s="97"/>
      <c r="H3" s="92"/>
      <c r="I3" s="98"/>
      <c r="J3" s="351"/>
      <c r="K3" s="94"/>
      <c r="L3" s="94"/>
      <c r="M3" s="120" t="s">
        <v>44</v>
      </c>
      <c r="N3" s="95"/>
    </row>
    <row r="4" spans="1:14" s="87" customFormat="1" ht="17.25" customHeight="1">
      <c r="A4" s="99" t="s">
        <v>42</v>
      </c>
      <c r="B4" s="100"/>
      <c r="C4" s="100">
        <f>C11</f>
        <v>0</v>
      </c>
      <c r="D4" s="100"/>
      <c r="E4" s="100"/>
      <c r="F4" s="100"/>
      <c r="G4" s="101"/>
      <c r="H4" s="101"/>
      <c r="I4" s="102"/>
      <c r="J4" s="155">
        <f>'1. Tööjõukulud'!J4</f>
        <v>0</v>
      </c>
      <c r="K4" s="103"/>
      <c r="L4" s="103"/>
      <c r="M4" s="115">
        <f>B3-C4-D4-E4-F4</f>
        <v>0</v>
      </c>
      <c r="N4" s="104"/>
    </row>
    <row r="5" spans="1:14" ht="16.5" customHeight="1">
      <c r="A5" s="105"/>
      <c r="B5" s="118" t="e">
        <f>(C4+D4+E4+F4)/B3</f>
        <v>#DIV/0!</v>
      </c>
      <c r="C5" s="119">
        <f>IF(C3&gt;0,C4/C3,"")</f>
      </c>
      <c r="D5" s="119"/>
      <c r="E5" s="119"/>
      <c r="F5" s="119"/>
      <c r="G5" s="92"/>
      <c r="H5" s="92"/>
      <c r="I5" s="93"/>
      <c r="J5" s="152"/>
      <c r="K5" s="94"/>
      <c r="L5" s="94"/>
      <c r="M5" s="92"/>
      <c r="N5" s="95"/>
    </row>
    <row r="6" spans="1:14" s="88" customFormat="1" ht="17.25" customHeight="1">
      <c r="A6" s="334" t="s">
        <v>35</v>
      </c>
      <c r="B6" s="331" t="s">
        <v>29</v>
      </c>
      <c r="C6" s="344" t="s">
        <v>30</v>
      </c>
      <c r="D6" s="344"/>
      <c r="E6" s="344"/>
      <c r="F6" s="344"/>
      <c r="G6" s="345"/>
      <c r="H6" s="345"/>
      <c r="I6" s="345"/>
      <c r="J6" s="345"/>
      <c r="K6" s="345"/>
      <c r="L6" s="346"/>
      <c r="M6" s="347" t="s">
        <v>40</v>
      </c>
      <c r="N6" s="106"/>
    </row>
    <row r="7" spans="1:14" s="88" customFormat="1" ht="15.75" customHeight="1">
      <c r="A7" s="335"/>
      <c r="B7" s="332"/>
      <c r="C7" s="337" t="s">
        <v>31</v>
      </c>
      <c r="D7" s="338"/>
      <c r="E7" s="338"/>
      <c r="F7" s="339"/>
      <c r="G7" s="340" t="s">
        <v>43</v>
      </c>
      <c r="H7" s="342" t="s">
        <v>32</v>
      </c>
      <c r="I7" s="340" t="s">
        <v>33</v>
      </c>
      <c r="J7" s="325" t="s">
        <v>34</v>
      </c>
      <c r="K7" s="327" t="s">
        <v>108</v>
      </c>
      <c r="L7" s="329" t="s">
        <v>36</v>
      </c>
      <c r="M7" s="348"/>
      <c r="N7" s="106"/>
    </row>
    <row r="8" spans="1:14" ht="45.75" customHeight="1">
      <c r="A8" s="336"/>
      <c r="B8" s="333"/>
      <c r="C8" s="107" t="s">
        <v>6</v>
      </c>
      <c r="D8" s="107" t="s">
        <v>38</v>
      </c>
      <c r="E8" s="108" t="s">
        <v>37</v>
      </c>
      <c r="F8" s="108" t="s">
        <v>39</v>
      </c>
      <c r="G8" s="341"/>
      <c r="H8" s="343"/>
      <c r="I8" s="341"/>
      <c r="J8" s="326"/>
      <c r="K8" s="328"/>
      <c r="L8" s="330"/>
      <c r="M8" s="349"/>
      <c r="N8" s="95"/>
    </row>
    <row r="9" spans="1:14" ht="12.75">
      <c r="A9" s="109"/>
      <c r="B9" s="357">
        <f>eelarve!E95</f>
        <v>0</v>
      </c>
      <c r="C9" s="357">
        <f>eelarve!F95</f>
        <v>0</v>
      </c>
      <c r="D9" s="357" t="str">
        <f>eelarve!G95</f>
        <v>x</v>
      </c>
      <c r="E9" s="357" t="str">
        <f>eelarve!H95</f>
        <v>x</v>
      </c>
      <c r="F9" s="357" t="str">
        <f>eelarve!I95</f>
        <v>x</v>
      </c>
      <c r="G9" s="316"/>
      <c r="H9" s="317"/>
      <c r="I9" s="317"/>
      <c r="J9" s="317"/>
      <c r="K9" s="317"/>
      <c r="L9" s="318"/>
      <c r="M9" s="301">
        <f>B9-C11-D11-E11-F11</f>
        <v>0</v>
      </c>
      <c r="N9" s="95"/>
    </row>
    <row r="10" spans="1:14" s="89" customFormat="1" ht="7.5" customHeight="1">
      <c r="A10" s="304" t="s">
        <v>64</v>
      </c>
      <c r="B10" s="358"/>
      <c r="C10" s="358"/>
      <c r="D10" s="358"/>
      <c r="E10" s="358"/>
      <c r="F10" s="358"/>
      <c r="G10" s="319"/>
      <c r="H10" s="320"/>
      <c r="I10" s="320"/>
      <c r="J10" s="320"/>
      <c r="K10" s="320"/>
      <c r="L10" s="321"/>
      <c r="M10" s="302"/>
      <c r="N10" s="110"/>
    </row>
    <row r="11" spans="1:14" s="89" customFormat="1" ht="15.75" customHeight="1">
      <c r="A11" s="304"/>
      <c r="B11" s="308"/>
      <c r="C11" s="111">
        <f>SUM(C12:C26)</f>
        <v>0</v>
      </c>
      <c r="D11" s="111"/>
      <c r="E11" s="111"/>
      <c r="F11" s="111"/>
      <c r="G11" s="322"/>
      <c r="H11" s="323"/>
      <c r="I11" s="323"/>
      <c r="J11" s="323"/>
      <c r="K11" s="323"/>
      <c r="L11" s="324"/>
      <c r="M11" s="303"/>
      <c r="N11" s="110"/>
    </row>
    <row r="12" spans="1:14" ht="12.75">
      <c r="A12" s="305"/>
      <c r="B12" s="309"/>
      <c r="C12" s="166"/>
      <c r="D12" s="112"/>
      <c r="E12" s="112"/>
      <c r="F12" s="112"/>
      <c r="G12" s="168"/>
      <c r="H12" s="233"/>
      <c r="I12" s="234"/>
      <c r="J12" s="235"/>
      <c r="K12" s="168"/>
      <c r="L12" s="169"/>
      <c r="M12" s="311"/>
      <c r="N12" s="95"/>
    </row>
    <row r="13" spans="1:14" ht="12.75">
      <c r="A13" s="305"/>
      <c r="B13" s="309"/>
      <c r="C13" s="166"/>
      <c r="D13" s="112"/>
      <c r="E13" s="112"/>
      <c r="F13" s="112"/>
      <c r="G13" s="168"/>
      <c r="H13" s="233"/>
      <c r="I13" s="234"/>
      <c r="J13" s="235"/>
      <c r="K13" s="168"/>
      <c r="L13" s="169"/>
      <c r="M13" s="312"/>
      <c r="N13" s="95"/>
    </row>
    <row r="14" spans="1:14" ht="12.75">
      <c r="A14" s="305"/>
      <c r="B14" s="309"/>
      <c r="C14" s="166"/>
      <c r="D14" s="112"/>
      <c r="E14" s="112"/>
      <c r="F14" s="112"/>
      <c r="G14" s="171"/>
      <c r="H14" s="171"/>
      <c r="I14" s="236"/>
      <c r="J14" s="237"/>
      <c r="K14" s="171"/>
      <c r="L14" s="172"/>
      <c r="M14" s="312"/>
      <c r="N14" s="95"/>
    </row>
    <row r="15" spans="1:14" ht="12.75">
      <c r="A15" s="305"/>
      <c r="B15" s="309"/>
      <c r="C15" s="166"/>
      <c r="D15" s="112"/>
      <c r="E15" s="112"/>
      <c r="F15" s="112"/>
      <c r="G15" s="171"/>
      <c r="H15" s="171"/>
      <c r="I15" s="236"/>
      <c r="J15" s="237"/>
      <c r="K15" s="171"/>
      <c r="L15" s="172"/>
      <c r="M15" s="312"/>
      <c r="N15" s="95"/>
    </row>
    <row r="16" spans="1:14" ht="12.75">
      <c r="A16" s="305"/>
      <c r="B16" s="309"/>
      <c r="C16" s="166"/>
      <c r="D16" s="112"/>
      <c r="E16" s="112"/>
      <c r="F16" s="112"/>
      <c r="G16" s="171"/>
      <c r="H16" s="171"/>
      <c r="I16" s="236"/>
      <c r="J16" s="237"/>
      <c r="K16" s="171"/>
      <c r="L16" s="172"/>
      <c r="M16" s="312"/>
      <c r="N16" s="95"/>
    </row>
    <row r="17" spans="1:14" ht="12.75">
      <c r="A17" s="305"/>
      <c r="B17" s="309"/>
      <c r="C17" s="166"/>
      <c r="D17" s="112"/>
      <c r="E17" s="112"/>
      <c r="F17" s="112"/>
      <c r="G17" s="171"/>
      <c r="H17" s="171"/>
      <c r="I17" s="236"/>
      <c r="J17" s="237"/>
      <c r="K17" s="171"/>
      <c r="L17" s="172"/>
      <c r="M17" s="312"/>
      <c r="N17" s="95"/>
    </row>
    <row r="18" spans="1:14" ht="12.75">
      <c r="A18" s="305"/>
      <c r="B18" s="309"/>
      <c r="C18" s="166"/>
      <c r="D18" s="112"/>
      <c r="E18" s="112"/>
      <c r="F18" s="112"/>
      <c r="G18" s="171"/>
      <c r="H18" s="171"/>
      <c r="I18" s="236"/>
      <c r="J18" s="237"/>
      <c r="K18" s="171"/>
      <c r="L18" s="172"/>
      <c r="M18" s="312"/>
      <c r="N18" s="95"/>
    </row>
    <row r="19" spans="1:14" ht="12.75">
      <c r="A19" s="306"/>
      <c r="B19" s="309"/>
      <c r="C19" s="166"/>
      <c r="D19" s="112"/>
      <c r="E19" s="112"/>
      <c r="F19" s="112"/>
      <c r="G19" s="171"/>
      <c r="H19" s="171"/>
      <c r="I19" s="236"/>
      <c r="J19" s="237"/>
      <c r="K19" s="171"/>
      <c r="L19" s="172"/>
      <c r="M19" s="312"/>
      <c r="N19" s="95"/>
    </row>
    <row r="20" spans="1:14" ht="12.75">
      <c r="A20" s="306"/>
      <c r="B20" s="309"/>
      <c r="C20" s="166"/>
      <c r="D20" s="112"/>
      <c r="E20" s="112"/>
      <c r="F20" s="112"/>
      <c r="G20" s="171"/>
      <c r="H20" s="171"/>
      <c r="I20" s="236"/>
      <c r="J20" s="237"/>
      <c r="K20" s="171"/>
      <c r="L20" s="172"/>
      <c r="M20" s="312"/>
      <c r="N20" s="95"/>
    </row>
    <row r="21" spans="1:14" ht="12.75">
      <c r="A21" s="306"/>
      <c r="B21" s="309"/>
      <c r="C21" s="166"/>
      <c r="D21" s="112"/>
      <c r="E21" s="112"/>
      <c r="F21" s="112"/>
      <c r="G21" s="171"/>
      <c r="H21" s="171"/>
      <c r="I21" s="236"/>
      <c r="J21" s="237"/>
      <c r="K21" s="171"/>
      <c r="L21" s="172"/>
      <c r="M21" s="312"/>
      <c r="N21" s="95"/>
    </row>
    <row r="22" spans="1:14" ht="12.75">
      <c r="A22" s="306"/>
      <c r="B22" s="309"/>
      <c r="C22" s="166"/>
      <c r="D22" s="112"/>
      <c r="E22" s="112"/>
      <c r="F22" s="112"/>
      <c r="G22" s="171"/>
      <c r="H22" s="171"/>
      <c r="I22" s="236"/>
      <c r="J22" s="237"/>
      <c r="K22" s="171"/>
      <c r="L22" s="172"/>
      <c r="M22" s="312"/>
      <c r="N22" s="95"/>
    </row>
    <row r="23" spans="1:14" ht="12.75">
      <c r="A23" s="306"/>
      <c r="B23" s="309"/>
      <c r="C23" s="166"/>
      <c r="D23" s="112"/>
      <c r="E23" s="112"/>
      <c r="F23" s="112"/>
      <c r="G23" s="171"/>
      <c r="H23" s="171"/>
      <c r="I23" s="236"/>
      <c r="J23" s="237"/>
      <c r="K23" s="171"/>
      <c r="L23" s="172"/>
      <c r="M23" s="312"/>
      <c r="N23" s="95"/>
    </row>
    <row r="24" spans="1:14" ht="12.75">
      <c r="A24" s="306"/>
      <c r="B24" s="309"/>
      <c r="C24" s="166"/>
      <c r="D24" s="112"/>
      <c r="E24" s="112"/>
      <c r="F24" s="112"/>
      <c r="G24" s="171"/>
      <c r="H24" s="171"/>
      <c r="I24" s="236"/>
      <c r="J24" s="237"/>
      <c r="K24" s="171"/>
      <c r="L24" s="172"/>
      <c r="M24" s="312"/>
      <c r="N24" s="95"/>
    </row>
    <row r="25" spans="1:14" ht="12.75">
      <c r="A25" s="306"/>
      <c r="B25" s="309"/>
      <c r="C25" s="166"/>
      <c r="D25" s="112"/>
      <c r="E25" s="112"/>
      <c r="F25" s="112"/>
      <c r="G25" s="171"/>
      <c r="H25" s="171"/>
      <c r="I25" s="236"/>
      <c r="J25" s="237"/>
      <c r="K25" s="171"/>
      <c r="L25" s="172"/>
      <c r="M25" s="312"/>
      <c r="N25" s="95"/>
    </row>
    <row r="26" spans="1:14" ht="12.75">
      <c r="A26" s="307"/>
      <c r="B26" s="310"/>
      <c r="C26" s="173"/>
      <c r="D26" s="113"/>
      <c r="E26" s="113"/>
      <c r="F26" s="113"/>
      <c r="G26" s="173"/>
      <c r="H26" s="173"/>
      <c r="I26" s="238"/>
      <c r="J26" s="239"/>
      <c r="K26" s="173"/>
      <c r="L26" s="175"/>
      <c r="M26" s="313"/>
      <c r="N26" s="95"/>
    </row>
    <row r="27" spans="1:14" ht="22.5" customHeight="1">
      <c r="A27" s="359" t="s">
        <v>57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95"/>
    </row>
  </sheetData>
  <sheetProtection password="CA1D" sheet="1" insertRows="0"/>
  <mergeCells count="24">
    <mergeCell ref="A27:M27"/>
    <mergeCell ref="M9:M11"/>
    <mergeCell ref="A10:A26"/>
    <mergeCell ref="B11:B26"/>
    <mergeCell ref="M12:M26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34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"/>
    </sheetView>
  </sheetViews>
  <sheetFormatPr defaultColWidth="9.140625" defaultRowHeight="12.75"/>
  <cols>
    <col min="1" max="1" width="29.57421875" style="0" customWidth="1"/>
    <col min="2" max="2" width="11.140625" style="0" customWidth="1"/>
    <col min="4" max="4" width="14.28125" style="137" customWidth="1"/>
    <col min="5" max="5" width="9.140625" style="138" customWidth="1"/>
    <col min="6" max="6" width="11.00390625" style="138" customWidth="1"/>
    <col min="7" max="7" width="14.7109375" style="138" customWidth="1"/>
    <col min="8" max="8" width="9.140625" style="138" customWidth="1"/>
    <col min="9" max="9" width="11.00390625" style="4" customWidth="1"/>
    <col min="10" max="10" width="11.00390625" style="0" customWidth="1"/>
  </cols>
  <sheetData>
    <row r="1" spans="1:11" ht="15.75">
      <c r="A1" s="159" t="s">
        <v>65</v>
      </c>
      <c r="B1" s="95"/>
      <c r="C1" s="95"/>
      <c r="D1" s="161"/>
      <c r="E1" s="162"/>
      <c r="F1" s="162"/>
      <c r="G1" s="360">
        <f>eelarve!B4</f>
        <v>0</v>
      </c>
      <c r="H1" s="360"/>
      <c r="I1" s="360"/>
      <c r="J1" s="360"/>
      <c r="K1" s="95"/>
    </row>
    <row r="2" spans="1:11" s="2" customFormat="1" ht="24" customHeight="1">
      <c r="A2" s="156" t="s">
        <v>8</v>
      </c>
      <c r="B2" s="385">
        <f>eelarve!B5:J5</f>
        <v>0</v>
      </c>
      <c r="C2" s="386"/>
      <c r="D2" s="386"/>
      <c r="E2" s="387" t="s">
        <v>113</v>
      </c>
      <c r="F2" s="388"/>
      <c r="G2" s="157">
        <f>eelarve!B6</f>
        <v>0</v>
      </c>
      <c r="H2" s="163" t="s">
        <v>66</v>
      </c>
      <c r="I2" s="158">
        <f>eelarve!B7</f>
        <v>0</v>
      </c>
      <c r="J2" s="141"/>
      <c r="K2" s="141"/>
    </row>
    <row r="3" spans="1:11" s="2" customFormat="1" ht="15.75" customHeight="1">
      <c r="A3" s="373" t="s">
        <v>1</v>
      </c>
      <c r="B3" s="379"/>
      <c r="C3" s="376" t="s">
        <v>58</v>
      </c>
      <c r="D3" s="363" t="s">
        <v>67</v>
      </c>
      <c r="E3" s="370"/>
      <c r="F3" s="370"/>
      <c r="G3" s="370"/>
      <c r="H3" s="366"/>
      <c r="I3" s="363" t="s">
        <v>61</v>
      </c>
      <c r="J3" s="366" t="s">
        <v>62</v>
      </c>
      <c r="K3" s="141"/>
    </row>
    <row r="4" spans="1:11" s="2" customFormat="1" ht="18" customHeight="1">
      <c r="A4" s="374"/>
      <c r="B4" s="380"/>
      <c r="C4" s="337"/>
      <c r="D4" s="364" t="s">
        <v>6</v>
      </c>
      <c r="E4" s="369" t="s">
        <v>17</v>
      </c>
      <c r="F4" s="369"/>
      <c r="G4" s="369"/>
      <c r="H4" s="367" t="s">
        <v>5</v>
      </c>
      <c r="I4" s="364"/>
      <c r="J4" s="367"/>
      <c r="K4" s="141"/>
    </row>
    <row r="5" spans="1:11" s="2" customFormat="1" ht="18" customHeight="1">
      <c r="A5" s="374"/>
      <c r="B5" s="380"/>
      <c r="C5" s="337"/>
      <c r="D5" s="364"/>
      <c r="E5" s="369" t="s">
        <v>10</v>
      </c>
      <c r="F5" s="369" t="s">
        <v>11</v>
      </c>
      <c r="G5" s="369"/>
      <c r="H5" s="367"/>
      <c r="I5" s="364"/>
      <c r="J5" s="367"/>
      <c r="K5" s="141"/>
    </row>
    <row r="6" spans="1:11" s="2" customFormat="1" ht="27" customHeight="1">
      <c r="A6" s="375"/>
      <c r="B6" s="343"/>
      <c r="C6" s="377"/>
      <c r="D6" s="365"/>
      <c r="E6" s="378"/>
      <c r="F6" s="107" t="s">
        <v>59</v>
      </c>
      <c r="G6" s="107" t="s">
        <v>60</v>
      </c>
      <c r="H6" s="368"/>
      <c r="I6" s="365"/>
      <c r="J6" s="368"/>
      <c r="K6" s="141"/>
    </row>
    <row r="7" spans="1:11" s="2" customFormat="1" ht="15.75" customHeight="1">
      <c r="A7" s="381" t="str">
        <f>'1. Tööjõukulud'!A2</f>
        <v>1. Tööjõukulud</v>
      </c>
      <c r="B7" s="142" t="s">
        <v>58</v>
      </c>
      <c r="C7" s="177">
        <f>'1. Tööjõukulud'!B3</f>
        <v>0</v>
      </c>
      <c r="D7" s="178">
        <f>'1. Tööjõukulud'!C3</f>
        <v>0</v>
      </c>
      <c r="E7" s="179">
        <f>'1. Tööjõukulud'!D3</f>
        <v>0</v>
      </c>
      <c r="F7" s="179">
        <f>'1. Tööjõukulud'!E3</f>
        <v>0</v>
      </c>
      <c r="G7" s="179">
        <f>'1. Tööjõukulud'!F3</f>
        <v>0</v>
      </c>
      <c r="H7" s="180"/>
      <c r="I7" s="361" t="e">
        <f>H8/C7</f>
        <v>#DIV/0!</v>
      </c>
      <c r="J7" s="371">
        <f>C7-H8</f>
        <v>0</v>
      </c>
      <c r="K7" s="141"/>
    </row>
    <row r="8" spans="1:11" s="2" customFormat="1" ht="15.75" customHeight="1">
      <c r="A8" s="336"/>
      <c r="B8" s="143" t="s">
        <v>63</v>
      </c>
      <c r="C8" s="181"/>
      <c r="D8" s="182">
        <f>'1. Tööjõukulud'!C4</f>
        <v>0</v>
      </c>
      <c r="E8" s="183">
        <f>'1. Tööjõukulud'!D4</f>
        <v>0</v>
      </c>
      <c r="F8" s="183">
        <f>'1. Tööjõukulud'!E4</f>
        <v>0</v>
      </c>
      <c r="G8" s="183">
        <f>'1. Tööjõukulud'!F4</f>
        <v>0</v>
      </c>
      <c r="H8" s="184">
        <f>SUM(D8:G8)</f>
        <v>0</v>
      </c>
      <c r="I8" s="362"/>
      <c r="J8" s="372"/>
      <c r="K8" s="141"/>
    </row>
    <row r="9" spans="1:11" s="2" customFormat="1" ht="15.75" customHeight="1">
      <c r="A9" s="381" t="str">
        <f>'2. Tellitud tööd ja teenused'!A2</f>
        <v>2. Tellitud tööd ja teenused</v>
      </c>
      <c r="B9" s="142" t="s">
        <v>58</v>
      </c>
      <c r="C9" s="177">
        <f>'2. Tellitud tööd ja teenused'!B3</f>
        <v>0</v>
      </c>
      <c r="D9" s="178">
        <f>'2. Tellitud tööd ja teenused'!C3</f>
        <v>0</v>
      </c>
      <c r="E9" s="179">
        <f>'2. Tellitud tööd ja teenused'!D3</f>
        <v>0</v>
      </c>
      <c r="F9" s="179">
        <f>'2. Tellitud tööd ja teenused'!E3</f>
        <v>0</v>
      </c>
      <c r="G9" s="179">
        <f>'2. Tellitud tööd ja teenused'!F3</f>
        <v>0</v>
      </c>
      <c r="H9" s="180"/>
      <c r="I9" s="361" t="e">
        <f>H10/C9</f>
        <v>#DIV/0!</v>
      </c>
      <c r="J9" s="371">
        <f>C9-H10</f>
        <v>0</v>
      </c>
      <c r="K9" s="141"/>
    </row>
    <row r="10" spans="1:11" s="2" customFormat="1" ht="15.75" customHeight="1">
      <c r="A10" s="336"/>
      <c r="B10" s="143" t="s">
        <v>63</v>
      </c>
      <c r="C10" s="181"/>
      <c r="D10" s="182">
        <f>'2. Tellitud tööd ja teenused'!C4</f>
        <v>0</v>
      </c>
      <c r="E10" s="183">
        <f>'2. Tellitud tööd ja teenused'!D4</f>
        <v>0</v>
      </c>
      <c r="F10" s="183">
        <f>'2. Tellitud tööd ja teenused'!E4</f>
        <v>0</v>
      </c>
      <c r="G10" s="183">
        <f>'2. Tellitud tööd ja teenused'!F4</f>
        <v>0</v>
      </c>
      <c r="H10" s="184">
        <f>SUM(D10:G10)</f>
        <v>0</v>
      </c>
      <c r="I10" s="362"/>
      <c r="J10" s="372"/>
      <c r="K10" s="141"/>
    </row>
    <row r="11" spans="1:11" s="2" customFormat="1" ht="15.75" customHeight="1">
      <c r="A11" s="381" t="str">
        <f>'3. Kontorikulud'!A2</f>
        <v>3. Projekti kontorikulud</v>
      </c>
      <c r="B11" s="142" t="s">
        <v>58</v>
      </c>
      <c r="C11" s="177">
        <f>'3. Kontorikulud'!B3</f>
        <v>0</v>
      </c>
      <c r="D11" s="178">
        <f>'3. Kontorikulud'!C3</f>
        <v>0</v>
      </c>
      <c r="E11" s="179">
        <f>'3. Kontorikulud'!D3</f>
        <v>0</v>
      </c>
      <c r="F11" s="179">
        <f>'3. Kontorikulud'!E3</f>
        <v>0</v>
      </c>
      <c r="G11" s="179">
        <f>'3. Kontorikulud'!F3</f>
        <v>0</v>
      </c>
      <c r="H11" s="180"/>
      <c r="I11" s="361" t="e">
        <f>H12/C11</f>
        <v>#DIV/0!</v>
      </c>
      <c r="J11" s="371">
        <f>C11-H12</f>
        <v>0</v>
      </c>
      <c r="K11" s="141"/>
    </row>
    <row r="12" spans="1:11" s="2" customFormat="1" ht="15.75" customHeight="1">
      <c r="A12" s="336"/>
      <c r="B12" s="143" t="s">
        <v>63</v>
      </c>
      <c r="C12" s="181"/>
      <c r="D12" s="182">
        <f>'3. Kontorikulud'!C4</f>
        <v>0</v>
      </c>
      <c r="E12" s="183">
        <f>'3. Kontorikulud'!D4</f>
        <v>0</v>
      </c>
      <c r="F12" s="183">
        <f>'3. Kontorikulud'!E4</f>
        <v>0</v>
      </c>
      <c r="G12" s="183">
        <f>'3. Kontorikulud'!F4</f>
        <v>0</v>
      </c>
      <c r="H12" s="184">
        <f>SUM(D12:G12)</f>
        <v>0</v>
      </c>
      <c r="I12" s="362"/>
      <c r="J12" s="372"/>
      <c r="K12" s="141"/>
    </row>
    <row r="13" spans="1:11" s="2" customFormat="1" ht="15.75" customHeight="1">
      <c r="A13" s="381" t="str">
        <f>'4. Üritused'!A2</f>
        <v>4. Projekti üritused</v>
      </c>
      <c r="B13" s="142" t="s">
        <v>58</v>
      </c>
      <c r="C13" s="177">
        <f>'4. Üritused'!B3</f>
        <v>0</v>
      </c>
      <c r="D13" s="178">
        <f>'4. Üritused'!C3</f>
        <v>0</v>
      </c>
      <c r="E13" s="179">
        <f>'4. Üritused'!D3</f>
        <v>0</v>
      </c>
      <c r="F13" s="179">
        <f>'4. Üritused'!E3</f>
        <v>0</v>
      </c>
      <c r="G13" s="179">
        <f>'4. Üritused'!F3</f>
        <v>0</v>
      </c>
      <c r="H13" s="180"/>
      <c r="I13" s="361" t="e">
        <f>H14/C13</f>
        <v>#DIV/0!</v>
      </c>
      <c r="J13" s="371">
        <f>C13-H14</f>
        <v>0</v>
      </c>
      <c r="K13" s="141"/>
    </row>
    <row r="14" spans="1:11" s="2" customFormat="1" ht="15.75" customHeight="1">
      <c r="A14" s="336"/>
      <c r="B14" s="143" t="s">
        <v>63</v>
      </c>
      <c r="C14" s="181"/>
      <c r="D14" s="182">
        <f>'4. Üritused'!C4</f>
        <v>0</v>
      </c>
      <c r="E14" s="183">
        <f>'4. Üritused'!D4</f>
        <v>0</v>
      </c>
      <c r="F14" s="183">
        <f>'4. Üritused'!E4</f>
        <v>0</v>
      </c>
      <c r="G14" s="183">
        <f>'4. Üritused'!F4</f>
        <v>0</v>
      </c>
      <c r="H14" s="184">
        <f>SUM(D14:G14)</f>
        <v>0</v>
      </c>
      <c r="I14" s="362"/>
      <c r="J14" s="372"/>
      <c r="K14" s="141"/>
    </row>
    <row r="15" spans="1:11" s="2" customFormat="1" ht="15.75" customHeight="1">
      <c r="A15" s="381" t="str">
        <f>'5. Lähetused'!A2</f>
        <v>5. Lähetused</v>
      </c>
      <c r="B15" s="142" t="s">
        <v>58</v>
      </c>
      <c r="C15" s="177">
        <f>'5. Lähetused'!B3</f>
        <v>0</v>
      </c>
      <c r="D15" s="178">
        <f>'5. Lähetused'!C3</f>
        <v>0</v>
      </c>
      <c r="E15" s="179">
        <f>'5. Lähetused'!D3</f>
        <v>0</v>
      </c>
      <c r="F15" s="179">
        <f>'5. Lähetused'!E3</f>
        <v>0</v>
      </c>
      <c r="G15" s="179">
        <f>'5. Lähetused'!F3</f>
        <v>0</v>
      </c>
      <c r="H15" s="180"/>
      <c r="I15" s="361" t="e">
        <f>H16/C15</f>
        <v>#DIV/0!</v>
      </c>
      <c r="J15" s="371">
        <f>C15-H16</f>
        <v>0</v>
      </c>
      <c r="K15" s="141"/>
    </row>
    <row r="16" spans="1:11" s="2" customFormat="1" ht="15.75" customHeight="1">
      <c r="A16" s="336"/>
      <c r="B16" s="143" t="s">
        <v>63</v>
      </c>
      <c r="C16" s="181"/>
      <c r="D16" s="182">
        <f>'5. Lähetused'!C4</f>
        <v>0</v>
      </c>
      <c r="E16" s="183">
        <f>'5. Lähetused'!D4</f>
        <v>0</v>
      </c>
      <c r="F16" s="183">
        <f>'5. Lähetused'!E4</f>
        <v>0</v>
      </c>
      <c r="G16" s="183">
        <f>'5. Lähetused'!F4</f>
        <v>0</v>
      </c>
      <c r="H16" s="184">
        <f>SUM(D16:G16)</f>
        <v>0</v>
      </c>
      <c r="I16" s="362"/>
      <c r="J16" s="372"/>
      <c r="K16" s="141"/>
    </row>
    <row r="17" spans="1:11" s="2" customFormat="1" ht="15.75" customHeight="1">
      <c r="A17" s="381" t="str">
        <f>'6. Teavitamine'!A2</f>
        <v>6. Teavitamine</v>
      </c>
      <c r="B17" s="142" t="s">
        <v>58</v>
      </c>
      <c r="C17" s="177">
        <f>'6. Teavitamine'!B3</f>
        <v>0</v>
      </c>
      <c r="D17" s="178">
        <f>'6. Teavitamine'!C3</f>
        <v>0</v>
      </c>
      <c r="E17" s="179">
        <f>'6. Teavitamine'!D3</f>
        <v>0</v>
      </c>
      <c r="F17" s="179">
        <f>'6. Teavitamine'!E3</f>
        <v>0</v>
      </c>
      <c r="G17" s="179">
        <f>'6. Teavitamine'!F3</f>
        <v>0</v>
      </c>
      <c r="H17" s="180"/>
      <c r="I17" s="361" t="e">
        <f>H18/C17</f>
        <v>#DIV/0!</v>
      </c>
      <c r="J17" s="371">
        <f>C17-H18</f>
        <v>0</v>
      </c>
      <c r="K17" s="141"/>
    </row>
    <row r="18" spans="1:11" s="2" customFormat="1" ht="15.75" customHeight="1">
      <c r="A18" s="336"/>
      <c r="B18" s="143" t="s">
        <v>63</v>
      </c>
      <c r="C18" s="181"/>
      <c r="D18" s="182">
        <f>'6. Teavitamine'!C4</f>
        <v>0</v>
      </c>
      <c r="E18" s="183">
        <f>'6. Teavitamine'!D4</f>
        <v>0</v>
      </c>
      <c r="F18" s="183">
        <f>'6. Teavitamine'!E4</f>
        <v>0</v>
      </c>
      <c r="G18" s="183">
        <f>'6. Teavitamine'!F4</f>
        <v>0</v>
      </c>
      <c r="H18" s="184">
        <f>SUM(D18:G18)</f>
        <v>0</v>
      </c>
      <c r="I18" s="362"/>
      <c r="J18" s="372"/>
      <c r="K18" s="141"/>
    </row>
    <row r="19" spans="1:11" s="2" customFormat="1" ht="15.75" customHeight="1">
      <c r="A19" s="381" t="str">
        <f>'7. Trükised'!A2</f>
        <v>7. Trükised</v>
      </c>
      <c r="B19" s="142" t="s">
        <v>58</v>
      </c>
      <c r="C19" s="177">
        <f>'7. Trükised'!B3</f>
        <v>0</v>
      </c>
      <c r="D19" s="178">
        <f>'7. Trükised'!C3</f>
        <v>0</v>
      </c>
      <c r="E19" s="179">
        <f>'7. Trükised'!D3</f>
        <v>0</v>
      </c>
      <c r="F19" s="179">
        <f>'7. Trükised'!E3</f>
        <v>0</v>
      </c>
      <c r="G19" s="179">
        <f>'7. Trükised'!F3</f>
        <v>0</v>
      </c>
      <c r="H19" s="180"/>
      <c r="I19" s="361" t="e">
        <f>H20/C19</f>
        <v>#DIV/0!</v>
      </c>
      <c r="J19" s="371">
        <f>C19-H20</f>
        <v>0</v>
      </c>
      <c r="K19" s="141"/>
    </row>
    <row r="20" spans="1:11" s="2" customFormat="1" ht="15.75" customHeight="1">
      <c r="A20" s="336"/>
      <c r="B20" s="143" t="s">
        <v>63</v>
      </c>
      <c r="C20" s="181"/>
      <c r="D20" s="182">
        <f>'7. Trükised'!C4</f>
        <v>0</v>
      </c>
      <c r="E20" s="183">
        <f>'7. Trükised'!D4</f>
        <v>0</v>
      </c>
      <c r="F20" s="183">
        <f>'7. Trükised'!E4</f>
        <v>0</v>
      </c>
      <c r="G20" s="183">
        <f>'7. Trükised'!F4</f>
        <v>0</v>
      </c>
      <c r="H20" s="184">
        <f>SUM(D20:G20)</f>
        <v>0</v>
      </c>
      <c r="I20" s="362"/>
      <c r="J20" s="372"/>
      <c r="K20" s="141"/>
    </row>
    <row r="21" spans="1:11" s="2" customFormat="1" ht="15.75" customHeight="1">
      <c r="A21" s="381" t="str">
        <f>'8. Investeeringud'!A2</f>
        <v>8. Investeeringud</v>
      </c>
      <c r="B21" s="142" t="s">
        <v>58</v>
      </c>
      <c r="C21" s="177">
        <f>'8. Investeeringud'!B3</f>
        <v>0</v>
      </c>
      <c r="D21" s="178">
        <f>'8. Investeeringud'!C3</f>
        <v>0</v>
      </c>
      <c r="E21" s="179">
        <f>'8. Investeeringud'!D3</f>
        <v>0</v>
      </c>
      <c r="F21" s="179">
        <f>'8. Investeeringud'!E3</f>
        <v>0</v>
      </c>
      <c r="G21" s="179">
        <f>'8. Investeeringud'!F3</f>
        <v>0</v>
      </c>
      <c r="H21" s="180"/>
      <c r="I21" s="361" t="e">
        <f>H22/C21</f>
        <v>#DIV/0!</v>
      </c>
      <c r="J21" s="371">
        <f>C21-H22</f>
        <v>0</v>
      </c>
      <c r="K21" s="141"/>
    </row>
    <row r="22" spans="1:11" s="2" customFormat="1" ht="15.75" customHeight="1">
      <c r="A22" s="336"/>
      <c r="B22" s="143" t="s">
        <v>63</v>
      </c>
      <c r="C22" s="181"/>
      <c r="D22" s="182">
        <f>'8. Investeeringud'!C4</f>
        <v>0</v>
      </c>
      <c r="E22" s="183">
        <f>'8. Investeeringud'!D4</f>
        <v>0</v>
      </c>
      <c r="F22" s="183">
        <f>'8. Investeeringud'!E4</f>
        <v>0</v>
      </c>
      <c r="G22" s="183">
        <f>'8. Investeeringud'!F4</f>
        <v>0</v>
      </c>
      <c r="H22" s="184">
        <f>SUM(D22:G22)</f>
        <v>0</v>
      </c>
      <c r="I22" s="362"/>
      <c r="J22" s="372"/>
      <c r="K22" s="141"/>
    </row>
    <row r="23" spans="1:11" s="2" customFormat="1" ht="15.75" customHeight="1">
      <c r="A23" s="381" t="str">
        <f>'9. Muud kulud'!A2</f>
        <v>9. Muud otsesed kulud</v>
      </c>
      <c r="B23" s="142" t="s">
        <v>58</v>
      </c>
      <c r="C23" s="177">
        <f>'9. Muud kulud'!B3</f>
        <v>0</v>
      </c>
      <c r="D23" s="178">
        <f>'9. Muud kulud'!C3</f>
        <v>0</v>
      </c>
      <c r="E23" s="179">
        <f>'9. Muud kulud'!D3</f>
        <v>0</v>
      </c>
      <c r="F23" s="179">
        <f>'9. Muud kulud'!E3</f>
        <v>0</v>
      </c>
      <c r="G23" s="179">
        <f>'9. Muud kulud'!F3</f>
        <v>0</v>
      </c>
      <c r="H23" s="180"/>
      <c r="I23" s="361" t="e">
        <f>H24/C23</f>
        <v>#DIV/0!</v>
      </c>
      <c r="J23" s="371">
        <f>C23-H24</f>
        <v>0</v>
      </c>
      <c r="K23" s="141"/>
    </row>
    <row r="24" spans="1:11" s="2" customFormat="1" ht="15.75" customHeight="1">
      <c r="A24" s="336"/>
      <c r="B24" s="143" t="s">
        <v>63</v>
      </c>
      <c r="C24" s="181"/>
      <c r="D24" s="182">
        <f>'9. Muud kulud'!C4</f>
        <v>0</v>
      </c>
      <c r="E24" s="183">
        <f>'9. Muud kulud'!D4</f>
        <v>0</v>
      </c>
      <c r="F24" s="183">
        <f>'9. Muud kulud'!E4</f>
        <v>0</v>
      </c>
      <c r="G24" s="183">
        <f>'9. Muud kulud'!F4</f>
        <v>0</v>
      </c>
      <c r="H24" s="184">
        <f>SUM(D24:G24)</f>
        <v>0</v>
      </c>
      <c r="I24" s="362"/>
      <c r="J24" s="372"/>
      <c r="K24" s="141"/>
    </row>
    <row r="25" spans="1:11" s="2" customFormat="1" ht="15.75" customHeight="1">
      <c r="A25" s="334" t="s">
        <v>55</v>
      </c>
      <c r="B25" s="142" t="s">
        <v>58</v>
      </c>
      <c r="C25" s="177">
        <f>'10. Arenduskulud'!B3</f>
        <v>0</v>
      </c>
      <c r="D25" s="178">
        <f>'10. Arenduskulud'!C3</f>
        <v>0</v>
      </c>
      <c r="E25" s="179"/>
      <c r="F25" s="179"/>
      <c r="G25" s="179"/>
      <c r="H25" s="180"/>
      <c r="I25" s="361" t="e">
        <f>H26/C25</f>
        <v>#DIV/0!</v>
      </c>
      <c r="J25" s="371">
        <f>C25-H26</f>
        <v>0</v>
      </c>
      <c r="K25" s="141"/>
    </row>
    <row r="26" spans="1:11" s="2" customFormat="1" ht="15.75" customHeight="1" thickBot="1">
      <c r="A26" s="382"/>
      <c r="B26" s="144" t="s">
        <v>63</v>
      </c>
      <c r="C26" s="185"/>
      <c r="D26" s="186">
        <f>'10. Arenduskulud'!C4</f>
        <v>0</v>
      </c>
      <c r="E26" s="187"/>
      <c r="F26" s="187"/>
      <c r="G26" s="187"/>
      <c r="H26" s="188">
        <f>SUM(D26:G26)</f>
        <v>0</v>
      </c>
      <c r="I26" s="384"/>
      <c r="J26" s="383"/>
      <c r="K26" s="141"/>
    </row>
    <row r="27" spans="1:11" s="2" customFormat="1" ht="21" customHeight="1" thickTop="1">
      <c r="A27" s="145" t="s">
        <v>118</v>
      </c>
      <c r="B27" s="146"/>
      <c r="C27" s="189">
        <f>C7+C9+C11+C13+C15+C17+C19+C21+C23+C25</f>
        <v>0</v>
      </c>
      <c r="D27" s="190">
        <f>D7+D9+D11+D13+D15+D17+D19+D21+D23+D25</f>
        <v>0</v>
      </c>
      <c r="E27" s="191">
        <f>E7+E9+E11+E13+E15+E17+E19+E21+E23+E25</f>
        <v>0</v>
      </c>
      <c r="F27" s="191">
        <f>F7+F9+F11+F13+F15+F17+F19+F21+F23+F25</f>
        <v>0</v>
      </c>
      <c r="G27" s="191">
        <f>G7+G9+G11+G13+G15+G17+G19+G21+G23+G25</f>
        <v>0</v>
      </c>
      <c r="H27" s="192"/>
      <c r="I27" s="193"/>
      <c r="J27" s="194"/>
      <c r="K27" s="141"/>
    </row>
    <row r="28" spans="1:11" s="2" customFormat="1" ht="21" customHeight="1">
      <c r="A28" s="242" t="s">
        <v>119</v>
      </c>
      <c r="B28" s="147"/>
      <c r="C28" s="195"/>
      <c r="D28" s="196">
        <f>D8+D10+D12+D14+D16+D18+D20+D22+D24+D26</f>
        <v>0</v>
      </c>
      <c r="E28" s="197">
        <f>E8+E10+E12+E14+E16+E18+E20+E22+E24+E26</f>
        <v>0</v>
      </c>
      <c r="F28" s="197">
        <f>F8+F10+F12+F14+F16+F18+F20+F22+F24+F26</f>
        <v>0</v>
      </c>
      <c r="G28" s="197">
        <f>G8+G10+G12+G14+G16+G18+G20+G22+G24+G26</f>
        <v>0</v>
      </c>
      <c r="H28" s="198">
        <f>SUM(D28:G28)</f>
        <v>0</v>
      </c>
      <c r="I28" s="199" t="e">
        <f>H28/C27</f>
        <v>#DIV/0!</v>
      </c>
      <c r="J28" s="198">
        <f>C27-H28</f>
        <v>0</v>
      </c>
      <c r="K28" s="141"/>
    </row>
    <row r="29" spans="1:11" s="2" customFormat="1" ht="21" customHeight="1">
      <c r="A29" s="148" t="s">
        <v>61</v>
      </c>
      <c r="B29" s="149"/>
      <c r="C29" s="200"/>
      <c r="D29" s="201" t="e">
        <f>D28/D27</f>
        <v>#DIV/0!</v>
      </c>
      <c r="E29" s="202" t="e">
        <f>E28/E27</f>
        <v>#DIV/0!</v>
      </c>
      <c r="F29" s="202" t="e">
        <f>F28/F27</f>
        <v>#DIV/0!</v>
      </c>
      <c r="G29" s="202" t="e">
        <f>G28/G27</f>
        <v>#DIV/0!</v>
      </c>
      <c r="H29" s="203"/>
      <c r="I29" s="204"/>
      <c r="J29" s="205"/>
      <c r="K29" s="141"/>
    </row>
    <row r="30" spans="1:11" s="2" customFormat="1" ht="12.75">
      <c r="A30" s="141"/>
      <c r="B30" s="141"/>
      <c r="C30" s="141"/>
      <c r="D30" s="106"/>
      <c r="E30" s="150"/>
      <c r="F30" s="150"/>
      <c r="G30" s="150"/>
      <c r="H30" s="150"/>
      <c r="I30" s="151"/>
      <c r="J30" s="141"/>
      <c r="K30" s="141"/>
    </row>
    <row r="31" spans="4:9" s="2" customFormat="1" ht="12.75">
      <c r="D31" s="3"/>
      <c r="E31" s="139"/>
      <c r="F31" s="139"/>
      <c r="G31" s="139"/>
      <c r="H31" s="139"/>
      <c r="I31" s="140"/>
    </row>
    <row r="33" spans="1:3" ht="24.75" customHeight="1">
      <c r="A33" s="160"/>
      <c r="B33" s="160"/>
      <c r="C33" s="160"/>
    </row>
    <row r="34" ht="12.75">
      <c r="A34" s="133" t="s">
        <v>100</v>
      </c>
    </row>
  </sheetData>
  <sheetProtection password="CA1D" sheet="1"/>
  <mergeCells count="44">
    <mergeCell ref="B2:D2"/>
    <mergeCell ref="E2:F2"/>
    <mergeCell ref="A23:A24"/>
    <mergeCell ref="A7:A8"/>
    <mergeCell ref="A9:A10"/>
    <mergeCell ref="A11:A12"/>
    <mergeCell ref="A13:A14"/>
    <mergeCell ref="A15:A16"/>
    <mergeCell ref="A17:A18"/>
    <mergeCell ref="A19:A20"/>
    <mergeCell ref="J17:J18"/>
    <mergeCell ref="J19:J20"/>
    <mergeCell ref="J21:J22"/>
    <mergeCell ref="J23:J24"/>
    <mergeCell ref="J25:J26"/>
    <mergeCell ref="I25:I26"/>
    <mergeCell ref="I9:I10"/>
    <mergeCell ref="I11:I12"/>
    <mergeCell ref="I13:I14"/>
    <mergeCell ref="A21:A22"/>
    <mergeCell ref="A25:A26"/>
    <mergeCell ref="I17:I18"/>
    <mergeCell ref="I19:I20"/>
    <mergeCell ref="I21:I22"/>
    <mergeCell ref="I23:I24"/>
    <mergeCell ref="A3:A6"/>
    <mergeCell ref="C3:C6"/>
    <mergeCell ref="D4:D6"/>
    <mergeCell ref="E5:E6"/>
    <mergeCell ref="F5:G5"/>
    <mergeCell ref="J7:J8"/>
    <mergeCell ref="B3:B6"/>
    <mergeCell ref="H4:H6"/>
    <mergeCell ref="I7:I8"/>
    <mergeCell ref="G1:J1"/>
    <mergeCell ref="I15:I16"/>
    <mergeCell ref="I3:I6"/>
    <mergeCell ref="J3:J6"/>
    <mergeCell ref="E4:G4"/>
    <mergeCell ref="D3:H3"/>
    <mergeCell ref="J9:J10"/>
    <mergeCell ref="J11:J12"/>
    <mergeCell ref="J13:J14"/>
    <mergeCell ref="J15:J16"/>
  </mergeCells>
  <conditionalFormatting sqref="D29">
    <cfRule type="cellIs" priority="6" dxfId="3" operator="greaterThan" stopIfTrue="1">
      <formula>1</formula>
    </cfRule>
  </conditionalFormatting>
  <conditionalFormatting sqref="I7:I26">
    <cfRule type="cellIs" priority="5" dxfId="3" operator="greaterThan" stopIfTrue="1">
      <formula>1.1</formula>
    </cfRule>
  </conditionalFormatting>
  <conditionalFormatting sqref="I7:I29">
    <cfRule type="cellIs" priority="4" dxfId="2" operator="lessThan" stopIfTrue="1">
      <formula>0.9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horizontalDpi="600" verticalDpi="600" orientation="landscape" paperSize="9" scale="90" r:id="rId3"/>
  <headerFooter>
    <oddHeader>&amp;L&amp;"Arial,Italic"&amp;8&amp;F&amp;R&amp;"Arial,Italic"&amp;9&amp;A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L110"/>
  <sheetViews>
    <sheetView showGridLines="0" tabSelected="1" zoomScale="90" zoomScaleNormal="90" zoomScaleSheetLayoutView="100" zoomScalePageLayoutView="0" workbookViewId="0" topLeftCell="A1">
      <selection activeCell="I20" sqref="I20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140625" style="0" customWidth="1"/>
    <col min="4" max="4" width="8.57421875" style="0" customWidth="1"/>
    <col min="5" max="5" width="10.7109375" style="0" customWidth="1"/>
    <col min="6" max="6" width="10.28125" style="0" customWidth="1"/>
    <col min="7" max="7" width="9.421875" style="0" customWidth="1"/>
    <col min="8" max="8" width="9.140625" style="0" customWidth="1"/>
    <col min="9" max="9" width="9.28125" style="0" customWidth="1"/>
    <col min="10" max="10" width="10.28125" style="0" customWidth="1"/>
    <col min="11" max="11" width="6.7109375" style="55" customWidth="1"/>
    <col min="12" max="12" width="10.140625" style="0" bestFit="1" customWidth="1"/>
  </cols>
  <sheetData>
    <row r="1" spans="1:10" ht="15.75">
      <c r="A1" s="433" t="s">
        <v>124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10" ht="22.5" customHeight="1">
      <c r="A2" s="442" t="s">
        <v>0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0" ht="8.25" customHeight="1" thickBot="1">
      <c r="A3" s="441"/>
      <c r="B3" s="441"/>
      <c r="C3" s="441"/>
      <c r="D3" s="441"/>
      <c r="E3" s="441"/>
      <c r="F3" s="441"/>
      <c r="G3" s="441"/>
      <c r="H3" s="441"/>
      <c r="I3" s="441"/>
      <c r="J3" s="441"/>
    </row>
    <row r="4" spans="1:12" ht="18.75" customHeight="1">
      <c r="A4" s="81" t="s">
        <v>97</v>
      </c>
      <c r="B4" s="435"/>
      <c r="C4" s="435"/>
      <c r="D4" s="435"/>
      <c r="E4" s="435"/>
      <c r="F4" s="435"/>
      <c r="G4" s="435"/>
      <c r="H4" s="435"/>
      <c r="I4" s="435"/>
      <c r="J4" s="436"/>
      <c r="L4" s="244"/>
    </row>
    <row r="5" spans="1:10" ht="18" customHeight="1">
      <c r="A5" s="82" t="s">
        <v>8</v>
      </c>
      <c r="B5" s="437"/>
      <c r="C5" s="437"/>
      <c r="D5" s="437"/>
      <c r="E5" s="437"/>
      <c r="F5" s="437"/>
      <c r="G5" s="437"/>
      <c r="H5" s="437"/>
      <c r="I5" s="437"/>
      <c r="J5" s="438"/>
    </row>
    <row r="6" spans="1:10" ht="18" customHeight="1">
      <c r="A6" s="82" t="s">
        <v>113</v>
      </c>
      <c r="B6" s="439"/>
      <c r="C6" s="440"/>
      <c r="D6" s="440"/>
      <c r="E6" s="413"/>
      <c r="F6" s="414"/>
      <c r="G6" s="414"/>
      <c r="H6" s="414"/>
      <c r="I6" s="414"/>
      <c r="J6" s="415"/>
    </row>
    <row r="7" spans="1:10" ht="18" customHeight="1" thickBot="1">
      <c r="A7" s="83" t="s">
        <v>114</v>
      </c>
      <c r="B7" s="411"/>
      <c r="C7" s="412"/>
      <c r="D7" s="412"/>
      <c r="E7" s="416"/>
      <c r="F7" s="417"/>
      <c r="G7" s="417"/>
      <c r="H7" s="417"/>
      <c r="I7" s="417"/>
      <c r="J7" s="418"/>
    </row>
    <row r="8" ht="8.25" customHeight="1" thickBot="1"/>
    <row r="9" spans="1:10" ht="20.25" customHeight="1">
      <c r="A9" s="423" t="s">
        <v>115</v>
      </c>
      <c r="B9" s="424"/>
      <c r="C9" s="424"/>
      <c r="D9" s="424"/>
      <c r="E9" s="425"/>
      <c r="F9" s="408" t="s">
        <v>9</v>
      </c>
      <c r="G9" s="409"/>
      <c r="H9" s="409"/>
      <c r="I9" s="409"/>
      <c r="J9" s="410"/>
    </row>
    <row r="10" spans="1:10" ht="18" customHeight="1">
      <c r="A10" s="468" t="s">
        <v>1</v>
      </c>
      <c r="B10" s="458" t="s">
        <v>2</v>
      </c>
      <c r="C10" s="458" t="s">
        <v>3</v>
      </c>
      <c r="D10" s="458" t="s">
        <v>4</v>
      </c>
      <c r="E10" s="401" t="s">
        <v>5</v>
      </c>
      <c r="F10" s="398" t="s">
        <v>6</v>
      </c>
      <c r="G10" s="467" t="s">
        <v>17</v>
      </c>
      <c r="H10" s="467"/>
      <c r="I10" s="467"/>
      <c r="J10" s="396" t="s">
        <v>5</v>
      </c>
    </row>
    <row r="11" spans="1:10" ht="17.25" customHeight="1">
      <c r="A11" s="469"/>
      <c r="B11" s="471"/>
      <c r="C11" s="471"/>
      <c r="D11" s="471"/>
      <c r="E11" s="402"/>
      <c r="F11" s="399"/>
      <c r="G11" s="458" t="s">
        <v>10</v>
      </c>
      <c r="H11" s="467" t="s">
        <v>11</v>
      </c>
      <c r="I11" s="467"/>
      <c r="J11" s="396"/>
    </row>
    <row r="12" spans="1:11" s="1" customFormat="1" ht="39" thickBot="1">
      <c r="A12" s="470"/>
      <c r="B12" s="472"/>
      <c r="C12" s="472"/>
      <c r="D12" s="472"/>
      <c r="E12" s="403"/>
      <c r="F12" s="400"/>
      <c r="G12" s="459"/>
      <c r="H12" s="34" t="s">
        <v>7</v>
      </c>
      <c r="I12" s="34" t="s">
        <v>12</v>
      </c>
      <c r="J12" s="397"/>
      <c r="K12" s="56"/>
    </row>
    <row r="13" spans="1:10" ht="13.5" thickBot="1">
      <c r="A13" s="28"/>
      <c r="B13" s="29"/>
      <c r="C13" s="30"/>
      <c r="D13" s="31"/>
      <c r="E13" s="5"/>
      <c r="F13" s="32"/>
      <c r="G13" s="30"/>
      <c r="H13" s="30"/>
      <c r="I13" s="33"/>
      <c r="J13" s="5"/>
    </row>
    <row r="14" spans="1:12" s="3" customFormat="1" ht="24" customHeight="1" thickBot="1">
      <c r="A14" s="462" t="s">
        <v>18</v>
      </c>
      <c r="B14" s="463"/>
      <c r="C14" s="463"/>
      <c r="D14" s="464"/>
      <c r="E14" s="12">
        <f>SUM(E24:E30)</f>
        <v>0</v>
      </c>
      <c r="F14" s="25">
        <f>SUM(F24:F30)</f>
        <v>0</v>
      </c>
      <c r="G14" s="26">
        <f>SUM(G24:G30)</f>
        <v>0</v>
      </c>
      <c r="H14" s="26">
        <f>SUM(H15:H30)</f>
        <v>0</v>
      </c>
      <c r="I14" s="27">
        <f>SUM(I15:I30)</f>
        <v>0</v>
      </c>
      <c r="J14" s="13">
        <f>SUM(J24:J30)</f>
        <v>0</v>
      </c>
      <c r="K14" s="57" t="str">
        <f>IF(E14-J14=0," ","Eelarve ja fin.allikad pole omavahel tasakaalus")</f>
        <v> </v>
      </c>
      <c r="L14" s="277" t="str">
        <f>IF((E24+E25+E26)=SUM(E15:E23)," ","Eelarve ja fin.allikad pole omavahel tasakaalus")</f>
        <v> </v>
      </c>
    </row>
    <row r="15" spans="1:11" ht="15" customHeight="1">
      <c r="A15" s="84" t="s">
        <v>68</v>
      </c>
      <c r="B15" s="64"/>
      <c r="C15" s="65"/>
      <c r="D15" s="66"/>
      <c r="E15" s="14">
        <f aca="true" t="shared" si="0" ref="E15:E23">C15*D15</f>
        <v>0</v>
      </c>
      <c r="F15" s="75"/>
      <c r="G15" s="67"/>
      <c r="H15" s="253" t="s">
        <v>15</v>
      </c>
      <c r="I15" s="254" t="s">
        <v>15</v>
      </c>
      <c r="J15" s="14">
        <f>SUM(F15:I15)</f>
        <v>0</v>
      </c>
      <c r="K15" s="57" t="str">
        <f aca="true" t="shared" si="1" ref="K15:K94">IF(E15-J15=0," ","Eelarve ja fin.allikad pole omavahel tasakaalus")</f>
        <v> </v>
      </c>
    </row>
    <row r="16" spans="1:11" ht="12.75">
      <c r="A16" s="85" t="s">
        <v>69</v>
      </c>
      <c r="B16" s="69"/>
      <c r="C16" s="70"/>
      <c r="D16" s="71"/>
      <c r="E16" s="14">
        <f t="shared" si="0"/>
        <v>0</v>
      </c>
      <c r="F16" s="76"/>
      <c r="G16" s="70"/>
      <c r="H16" s="245" t="s">
        <v>15</v>
      </c>
      <c r="I16" s="246" t="s">
        <v>15</v>
      </c>
      <c r="J16" s="14">
        <f aca="true" t="shared" si="2" ref="J16:J30">SUM(F16:I16)</f>
        <v>0</v>
      </c>
      <c r="K16" s="57" t="str">
        <f t="shared" si="1"/>
        <v> </v>
      </c>
    </row>
    <row r="17" spans="1:11" ht="12.75">
      <c r="A17" s="85" t="s">
        <v>70</v>
      </c>
      <c r="B17" s="69"/>
      <c r="C17" s="70"/>
      <c r="D17" s="71"/>
      <c r="E17" s="14">
        <f t="shared" si="0"/>
        <v>0</v>
      </c>
      <c r="F17" s="76"/>
      <c r="G17" s="70"/>
      <c r="H17" s="245" t="s">
        <v>15</v>
      </c>
      <c r="I17" s="246" t="s">
        <v>15</v>
      </c>
      <c r="J17" s="14">
        <f t="shared" si="2"/>
        <v>0</v>
      </c>
      <c r="K17" s="57" t="str">
        <f t="shared" si="1"/>
        <v> </v>
      </c>
    </row>
    <row r="18" spans="1:11" ht="12.75">
      <c r="A18" s="85" t="s">
        <v>71</v>
      </c>
      <c r="B18" s="69"/>
      <c r="C18" s="70"/>
      <c r="D18" s="71"/>
      <c r="E18" s="14">
        <f t="shared" si="0"/>
        <v>0</v>
      </c>
      <c r="F18" s="76"/>
      <c r="G18" s="70"/>
      <c r="H18" s="245" t="s">
        <v>15</v>
      </c>
      <c r="I18" s="246" t="s">
        <v>15</v>
      </c>
      <c r="J18" s="14">
        <f t="shared" si="2"/>
        <v>0</v>
      </c>
      <c r="K18" s="57" t="str">
        <f t="shared" si="1"/>
        <v> </v>
      </c>
    </row>
    <row r="19" spans="1:11" ht="12.75">
      <c r="A19" s="278"/>
      <c r="B19" s="69"/>
      <c r="C19" s="70"/>
      <c r="D19" s="71"/>
      <c r="E19" s="14">
        <f t="shared" si="0"/>
        <v>0</v>
      </c>
      <c r="F19" s="76"/>
      <c r="G19" s="70"/>
      <c r="H19" s="245" t="s">
        <v>15</v>
      </c>
      <c r="I19" s="246" t="s">
        <v>15</v>
      </c>
      <c r="J19" s="14">
        <f t="shared" si="2"/>
        <v>0</v>
      </c>
      <c r="K19" s="57" t="str">
        <f t="shared" si="1"/>
        <v> </v>
      </c>
    </row>
    <row r="20" spans="1:11" ht="12.75">
      <c r="A20" s="278"/>
      <c r="B20" s="69"/>
      <c r="C20" s="70"/>
      <c r="D20" s="71"/>
      <c r="E20" s="14">
        <f t="shared" si="0"/>
        <v>0</v>
      </c>
      <c r="F20" s="76"/>
      <c r="G20" s="70"/>
      <c r="H20" s="245" t="s">
        <v>15</v>
      </c>
      <c r="I20" s="246" t="s">
        <v>15</v>
      </c>
      <c r="J20" s="14">
        <f t="shared" si="2"/>
        <v>0</v>
      </c>
      <c r="K20" s="57"/>
    </row>
    <row r="21" spans="1:11" ht="12.75">
      <c r="A21" s="278"/>
      <c r="B21" s="69"/>
      <c r="C21" s="70"/>
      <c r="D21" s="71"/>
      <c r="E21" s="14">
        <f t="shared" si="0"/>
        <v>0</v>
      </c>
      <c r="F21" s="76"/>
      <c r="G21" s="70"/>
      <c r="H21" s="245" t="s">
        <v>15</v>
      </c>
      <c r="I21" s="246" t="s">
        <v>15</v>
      </c>
      <c r="J21" s="14">
        <f t="shared" si="2"/>
        <v>0</v>
      </c>
      <c r="K21" s="57"/>
    </row>
    <row r="22" spans="1:11" ht="12.75">
      <c r="A22" s="278"/>
      <c r="B22" s="69"/>
      <c r="C22" s="70"/>
      <c r="D22" s="71"/>
      <c r="E22" s="14">
        <f t="shared" si="0"/>
        <v>0</v>
      </c>
      <c r="F22" s="76"/>
      <c r="G22" s="70"/>
      <c r="H22" s="245" t="s">
        <v>15</v>
      </c>
      <c r="I22" s="246" t="s">
        <v>15</v>
      </c>
      <c r="J22" s="14">
        <f t="shared" si="2"/>
        <v>0</v>
      </c>
      <c r="K22" s="57"/>
    </row>
    <row r="23" spans="1:11" ht="13.5" thickBot="1">
      <c r="A23" s="278"/>
      <c r="B23" s="69"/>
      <c r="C23" s="70"/>
      <c r="D23" s="71"/>
      <c r="E23" s="14">
        <f t="shared" si="0"/>
        <v>0</v>
      </c>
      <c r="F23" s="76"/>
      <c r="G23" s="70"/>
      <c r="H23" s="245" t="s">
        <v>15</v>
      </c>
      <c r="I23" s="246" t="s">
        <v>15</v>
      </c>
      <c r="J23" s="14">
        <f t="shared" si="2"/>
        <v>0</v>
      </c>
      <c r="K23" s="57" t="str">
        <f t="shared" si="1"/>
        <v> </v>
      </c>
    </row>
    <row r="24" spans="1:11" ht="15">
      <c r="A24" s="275" t="s">
        <v>123</v>
      </c>
      <c r="B24" s="258" t="s">
        <v>15</v>
      </c>
      <c r="C24" s="259" t="s">
        <v>15</v>
      </c>
      <c r="D24" s="260" t="s">
        <v>15</v>
      </c>
      <c r="E24" s="279"/>
      <c r="F24" s="280"/>
      <c r="G24" s="281"/>
      <c r="H24" s="261" t="s">
        <v>15</v>
      </c>
      <c r="I24" s="262" t="s">
        <v>15</v>
      </c>
      <c r="J24" s="263">
        <f t="shared" si="2"/>
        <v>0</v>
      </c>
      <c r="K24" s="57" t="str">
        <f t="shared" si="1"/>
        <v> </v>
      </c>
    </row>
    <row r="25" spans="1:11" ht="15">
      <c r="A25" s="300" t="s">
        <v>122</v>
      </c>
      <c r="B25" s="286" t="s">
        <v>15</v>
      </c>
      <c r="C25" s="287" t="s">
        <v>15</v>
      </c>
      <c r="D25" s="291" t="s">
        <v>15</v>
      </c>
      <c r="E25" s="293"/>
      <c r="F25" s="292"/>
      <c r="G25" s="288"/>
      <c r="H25" s="289" t="s">
        <v>15</v>
      </c>
      <c r="I25" s="290" t="s">
        <v>15</v>
      </c>
      <c r="J25" s="35">
        <f t="shared" si="2"/>
        <v>0</v>
      </c>
      <c r="K25" s="57"/>
    </row>
    <row r="26" spans="1:11" ht="15.75" thickBot="1">
      <c r="A26" s="276" t="s">
        <v>131</v>
      </c>
      <c r="B26" s="269" t="s">
        <v>15</v>
      </c>
      <c r="C26" s="270" t="s">
        <v>15</v>
      </c>
      <c r="D26" s="271" t="s">
        <v>15</v>
      </c>
      <c r="E26" s="282"/>
      <c r="F26" s="283"/>
      <c r="G26" s="284"/>
      <c r="H26" s="272" t="s">
        <v>15</v>
      </c>
      <c r="I26" s="273" t="s">
        <v>15</v>
      </c>
      <c r="J26" s="47">
        <f t="shared" si="2"/>
        <v>0</v>
      </c>
      <c r="K26" s="57" t="str">
        <f t="shared" si="1"/>
        <v> </v>
      </c>
    </row>
    <row r="27" spans="1:11" ht="12.75">
      <c r="A27" s="264" t="s">
        <v>121</v>
      </c>
      <c r="B27" s="265"/>
      <c r="C27" s="67"/>
      <c r="D27" s="68"/>
      <c r="E27" s="247">
        <f>ROUND((E24*0.3%),0)</f>
        <v>0</v>
      </c>
      <c r="F27" s="266">
        <f>ROUND((F24*0.3%),0)</f>
        <v>0</v>
      </c>
      <c r="G27" s="267">
        <f>ROUND((G24*0.3%),0)</f>
        <v>0</v>
      </c>
      <c r="H27" s="268" t="s">
        <v>15</v>
      </c>
      <c r="I27" s="254" t="s">
        <v>15</v>
      </c>
      <c r="J27" s="14">
        <f t="shared" si="2"/>
        <v>0</v>
      </c>
      <c r="K27" s="57" t="str">
        <f t="shared" si="1"/>
        <v> </v>
      </c>
    </row>
    <row r="28" spans="1:11" ht="12.75">
      <c r="A28" s="243" t="s">
        <v>120</v>
      </c>
      <c r="B28" s="19"/>
      <c r="C28" s="20"/>
      <c r="D28" s="21"/>
      <c r="E28" s="247">
        <f>ROUND((E25*1%),0)</f>
        <v>0</v>
      </c>
      <c r="F28" s="251">
        <f>ROUND((F25*1%),0)</f>
        <v>0</v>
      </c>
      <c r="G28" s="250">
        <f>ROUND((G25*1%),0)</f>
        <v>0</v>
      </c>
      <c r="H28" s="255" t="s">
        <v>15</v>
      </c>
      <c r="I28" s="246" t="s">
        <v>15</v>
      </c>
      <c r="J28" s="14">
        <f t="shared" si="2"/>
        <v>0</v>
      </c>
      <c r="K28" s="57" t="str">
        <f t="shared" si="1"/>
        <v> </v>
      </c>
    </row>
    <row r="29" spans="1:11" ht="12.75">
      <c r="A29" s="294" t="s">
        <v>132</v>
      </c>
      <c r="B29" s="295"/>
      <c r="C29" s="296"/>
      <c r="D29" s="297"/>
      <c r="E29" s="247">
        <f>ROUND((E26*1.4%),0)</f>
        <v>0</v>
      </c>
      <c r="F29" s="298">
        <f>ROUND((F26*1.4%),0)</f>
        <v>0</v>
      </c>
      <c r="G29" s="250">
        <f>ROUND((G26*1.4%),0)</f>
        <v>0</v>
      </c>
      <c r="H29" s="256" t="s">
        <v>15</v>
      </c>
      <c r="I29" s="257" t="s">
        <v>15</v>
      </c>
      <c r="J29" s="14">
        <f t="shared" si="2"/>
        <v>0</v>
      </c>
      <c r="K29" s="57" t="str">
        <f t="shared" si="1"/>
        <v> </v>
      </c>
    </row>
    <row r="30" spans="1:11" ht="13.5" thickBot="1">
      <c r="A30" s="299" t="s">
        <v>133</v>
      </c>
      <c r="B30" s="22"/>
      <c r="C30" s="23"/>
      <c r="D30" s="24"/>
      <c r="E30" s="247">
        <f>ROUND(((SUM(E24:E26))*33%),0)</f>
        <v>0</v>
      </c>
      <c r="F30" s="252">
        <f>ROUND(((SUM(F24:F26))*33%),0)</f>
        <v>0</v>
      </c>
      <c r="G30" s="274">
        <f>ROUND(((SUM(G24:G26))*33%),0)</f>
        <v>0</v>
      </c>
      <c r="H30" s="256" t="s">
        <v>15</v>
      </c>
      <c r="I30" s="257" t="s">
        <v>15</v>
      </c>
      <c r="J30" s="14">
        <f t="shared" si="2"/>
        <v>0</v>
      </c>
      <c r="K30" s="57" t="str">
        <f t="shared" si="1"/>
        <v> </v>
      </c>
    </row>
    <row r="31" spans="1:11" s="6" customFormat="1" ht="28.5" customHeight="1" thickBot="1">
      <c r="A31" s="462" t="s">
        <v>19</v>
      </c>
      <c r="B31" s="428"/>
      <c r="C31" s="428"/>
      <c r="D31" s="429"/>
      <c r="E31" s="12">
        <f aca="true" t="shared" si="3" ref="E31:J31">SUM(E32:E41)</f>
        <v>0</v>
      </c>
      <c r="F31" s="248">
        <f t="shared" si="3"/>
        <v>0</v>
      </c>
      <c r="G31" s="249">
        <f t="shared" si="3"/>
        <v>0</v>
      </c>
      <c r="H31" s="26">
        <f t="shared" si="3"/>
        <v>0</v>
      </c>
      <c r="I31" s="27">
        <f t="shared" si="3"/>
        <v>0</v>
      </c>
      <c r="J31" s="12">
        <f t="shared" si="3"/>
        <v>0</v>
      </c>
      <c r="K31" s="57" t="str">
        <f t="shared" si="1"/>
        <v> </v>
      </c>
    </row>
    <row r="32" spans="1:11" ht="14.25" customHeight="1">
      <c r="A32" s="84" t="s">
        <v>72</v>
      </c>
      <c r="B32" s="121"/>
      <c r="C32" s="65"/>
      <c r="D32" s="66"/>
      <c r="E32" s="14">
        <f>C32*D32</f>
        <v>0</v>
      </c>
      <c r="F32" s="75"/>
      <c r="G32" s="67"/>
      <c r="H32" s="67"/>
      <c r="I32" s="68"/>
      <c r="J32" s="14">
        <f>SUM(F32:I32)</f>
        <v>0</v>
      </c>
      <c r="K32" s="57" t="str">
        <f t="shared" si="1"/>
        <v> </v>
      </c>
    </row>
    <row r="33" spans="1:11" ht="12.75">
      <c r="A33" s="122" t="s">
        <v>73</v>
      </c>
      <c r="B33" s="123"/>
      <c r="C33" s="67"/>
      <c r="D33" s="68"/>
      <c r="E33" s="14">
        <f>C33*D33</f>
        <v>0</v>
      </c>
      <c r="F33" s="75"/>
      <c r="G33" s="67"/>
      <c r="H33" s="67"/>
      <c r="I33" s="68"/>
      <c r="J33" s="14">
        <f>SUM(F33:I33)</f>
        <v>0</v>
      </c>
      <c r="K33" s="57" t="str">
        <f t="shared" si="1"/>
        <v> </v>
      </c>
    </row>
    <row r="34" spans="1:11" ht="12.75">
      <c r="A34" s="122"/>
      <c r="B34" s="123"/>
      <c r="C34" s="67"/>
      <c r="D34" s="68"/>
      <c r="E34" s="14">
        <f aca="true" t="shared" si="4" ref="E34:E39">C34*D34</f>
        <v>0</v>
      </c>
      <c r="F34" s="75"/>
      <c r="G34" s="67"/>
      <c r="H34" s="67"/>
      <c r="I34" s="68"/>
      <c r="J34" s="14">
        <f aca="true" t="shared" si="5" ref="J34:J39">SUM(F34:I34)</f>
        <v>0</v>
      </c>
      <c r="K34" s="57" t="str">
        <f t="shared" si="1"/>
        <v> </v>
      </c>
    </row>
    <row r="35" spans="1:11" ht="12.75">
      <c r="A35" s="122"/>
      <c r="B35" s="123"/>
      <c r="C35" s="67"/>
      <c r="D35" s="68"/>
      <c r="E35" s="14">
        <f t="shared" si="4"/>
        <v>0</v>
      </c>
      <c r="F35" s="75"/>
      <c r="G35" s="67"/>
      <c r="H35" s="67"/>
      <c r="I35" s="68"/>
      <c r="J35" s="14">
        <f t="shared" si="5"/>
        <v>0</v>
      </c>
      <c r="K35" s="57" t="str">
        <f t="shared" si="1"/>
        <v> </v>
      </c>
    </row>
    <row r="36" spans="1:11" ht="12.75">
      <c r="A36" s="122"/>
      <c r="B36" s="123"/>
      <c r="C36" s="67"/>
      <c r="D36" s="68"/>
      <c r="E36" s="14">
        <f t="shared" si="4"/>
        <v>0</v>
      </c>
      <c r="F36" s="75"/>
      <c r="G36" s="67"/>
      <c r="H36" s="67"/>
      <c r="I36" s="68"/>
      <c r="J36" s="14">
        <f t="shared" si="5"/>
        <v>0</v>
      </c>
      <c r="K36" s="57" t="str">
        <f t="shared" si="1"/>
        <v> </v>
      </c>
    </row>
    <row r="37" spans="1:11" ht="12.75">
      <c r="A37" s="122"/>
      <c r="B37" s="123"/>
      <c r="C37" s="67"/>
      <c r="D37" s="68"/>
      <c r="E37" s="14">
        <f t="shared" si="4"/>
        <v>0</v>
      </c>
      <c r="F37" s="75"/>
      <c r="G37" s="67"/>
      <c r="H37" s="67"/>
      <c r="I37" s="68"/>
      <c r="J37" s="14">
        <f t="shared" si="5"/>
        <v>0</v>
      </c>
      <c r="K37" s="57" t="str">
        <f t="shared" si="1"/>
        <v> </v>
      </c>
    </row>
    <row r="38" spans="1:11" ht="12.75">
      <c r="A38" s="122"/>
      <c r="B38" s="123"/>
      <c r="C38" s="67"/>
      <c r="D38" s="68"/>
      <c r="E38" s="14">
        <f t="shared" si="4"/>
        <v>0</v>
      </c>
      <c r="F38" s="75"/>
      <c r="G38" s="67"/>
      <c r="H38" s="67"/>
      <c r="I38" s="68"/>
      <c r="J38" s="14">
        <f t="shared" si="5"/>
        <v>0</v>
      </c>
      <c r="K38" s="57" t="str">
        <f t="shared" si="1"/>
        <v> </v>
      </c>
    </row>
    <row r="39" spans="1:11" ht="12.75">
      <c r="A39" s="122"/>
      <c r="B39" s="123"/>
      <c r="C39" s="67"/>
      <c r="D39" s="68"/>
      <c r="E39" s="14">
        <f t="shared" si="4"/>
        <v>0</v>
      </c>
      <c r="F39" s="75"/>
      <c r="G39" s="67"/>
      <c r="H39" s="67"/>
      <c r="I39" s="68"/>
      <c r="J39" s="14">
        <f t="shared" si="5"/>
        <v>0</v>
      </c>
      <c r="K39" s="57" t="str">
        <f t="shared" si="1"/>
        <v> </v>
      </c>
    </row>
    <row r="40" spans="1:11" ht="12.75">
      <c r="A40" s="85"/>
      <c r="B40" s="126"/>
      <c r="C40" s="70"/>
      <c r="D40" s="71"/>
      <c r="E40" s="14">
        <f>C40*D40</f>
        <v>0</v>
      </c>
      <c r="F40" s="76"/>
      <c r="G40" s="70"/>
      <c r="H40" s="70"/>
      <c r="I40" s="71"/>
      <c r="J40" s="14">
        <f>SUM(F40:I40)</f>
        <v>0</v>
      </c>
      <c r="K40" s="57" t="str">
        <f t="shared" si="1"/>
        <v> </v>
      </c>
    </row>
    <row r="41" spans="1:11" ht="13.5" thickBot="1">
      <c r="A41" s="124"/>
      <c r="B41" s="125"/>
      <c r="C41" s="79"/>
      <c r="D41" s="80"/>
      <c r="E41" s="14">
        <f>C41*D41</f>
        <v>0</v>
      </c>
      <c r="F41" s="77"/>
      <c r="G41" s="72"/>
      <c r="H41" s="72"/>
      <c r="I41" s="73"/>
      <c r="J41" s="14">
        <f>SUM(F41:I41)</f>
        <v>0</v>
      </c>
      <c r="K41" s="57" t="str">
        <f t="shared" si="1"/>
        <v> </v>
      </c>
    </row>
    <row r="42" spans="1:11" s="7" customFormat="1" ht="27" customHeight="1" thickBot="1">
      <c r="A42" s="462" t="s">
        <v>20</v>
      </c>
      <c r="B42" s="463"/>
      <c r="C42" s="463"/>
      <c r="D42" s="464"/>
      <c r="E42" s="12">
        <f aca="true" t="shared" si="6" ref="E42:J42">SUM(E43:E49)</f>
        <v>0</v>
      </c>
      <c r="F42" s="25">
        <f t="shared" si="6"/>
        <v>0</v>
      </c>
      <c r="G42" s="26">
        <f t="shared" si="6"/>
        <v>0</v>
      </c>
      <c r="H42" s="26">
        <f t="shared" si="6"/>
        <v>0</v>
      </c>
      <c r="I42" s="27">
        <f t="shared" si="6"/>
        <v>0</v>
      </c>
      <c r="J42" s="12">
        <f t="shared" si="6"/>
        <v>0</v>
      </c>
      <c r="K42" s="57" t="str">
        <f t="shared" si="1"/>
        <v> </v>
      </c>
    </row>
    <row r="43" spans="1:11" ht="16.5" customHeight="1">
      <c r="A43" s="84" t="s">
        <v>74</v>
      </c>
      <c r="B43" s="121"/>
      <c r="C43" s="65"/>
      <c r="D43" s="66"/>
      <c r="E43" s="14">
        <f aca="true" t="shared" si="7" ref="E43:E49">C43*D43</f>
        <v>0</v>
      </c>
      <c r="F43" s="75"/>
      <c r="G43" s="67"/>
      <c r="H43" s="67"/>
      <c r="I43" s="68"/>
      <c r="J43" s="14">
        <f aca="true" t="shared" si="8" ref="J43:J49">SUM(F43:I43)</f>
        <v>0</v>
      </c>
      <c r="K43" s="57" t="str">
        <f t="shared" si="1"/>
        <v> </v>
      </c>
    </row>
    <row r="44" spans="1:11" ht="12.75">
      <c r="A44" s="85" t="s">
        <v>75</v>
      </c>
      <c r="B44" s="126"/>
      <c r="C44" s="70"/>
      <c r="D44" s="71"/>
      <c r="E44" s="14">
        <f t="shared" si="7"/>
        <v>0</v>
      </c>
      <c r="F44" s="76"/>
      <c r="G44" s="70"/>
      <c r="H44" s="70"/>
      <c r="I44" s="71"/>
      <c r="J44" s="14">
        <f t="shared" si="8"/>
        <v>0</v>
      </c>
      <c r="K44" s="57" t="str">
        <f t="shared" si="1"/>
        <v> </v>
      </c>
    </row>
    <row r="45" spans="1:11" ht="12.75">
      <c r="A45" s="85"/>
      <c r="B45" s="126"/>
      <c r="C45" s="70"/>
      <c r="D45" s="71"/>
      <c r="E45" s="14">
        <f t="shared" si="7"/>
        <v>0</v>
      </c>
      <c r="F45" s="76"/>
      <c r="G45" s="70"/>
      <c r="H45" s="70"/>
      <c r="I45" s="71"/>
      <c r="J45" s="14">
        <f t="shared" si="8"/>
        <v>0</v>
      </c>
      <c r="K45" s="57" t="str">
        <f t="shared" si="1"/>
        <v> </v>
      </c>
    </row>
    <row r="46" spans="1:11" ht="12.75">
      <c r="A46" s="127"/>
      <c r="B46" s="126"/>
      <c r="C46" s="70"/>
      <c r="D46" s="71"/>
      <c r="E46" s="14">
        <f t="shared" si="7"/>
        <v>0</v>
      </c>
      <c r="F46" s="76"/>
      <c r="G46" s="70"/>
      <c r="H46" s="70"/>
      <c r="I46" s="71"/>
      <c r="J46" s="14">
        <f t="shared" si="8"/>
        <v>0</v>
      </c>
      <c r="K46" s="57" t="str">
        <f t="shared" si="1"/>
        <v> </v>
      </c>
    </row>
    <row r="47" spans="1:11" ht="12.75">
      <c r="A47" s="85"/>
      <c r="B47" s="126"/>
      <c r="C47" s="70"/>
      <c r="D47" s="71"/>
      <c r="E47" s="14">
        <f t="shared" si="7"/>
        <v>0</v>
      </c>
      <c r="F47" s="76"/>
      <c r="G47" s="70"/>
      <c r="H47" s="70"/>
      <c r="I47" s="71"/>
      <c r="J47" s="14">
        <f t="shared" si="8"/>
        <v>0</v>
      </c>
      <c r="K47" s="57" t="str">
        <f t="shared" si="1"/>
        <v> </v>
      </c>
    </row>
    <row r="48" spans="1:11" ht="12.75">
      <c r="A48" s="85"/>
      <c r="B48" s="126"/>
      <c r="C48" s="70"/>
      <c r="D48" s="71"/>
      <c r="E48" s="14">
        <f t="shared" si="7"/>
        <v>0</v>
      </c>
      <c r="F48" s="76"/>
      <c r="G48" s="70"/>
      <c r="H48" s="70"/>
      <c r="I48" s="71"/>
      <c r="J48" s="14">
        <f t="shared" si="8"/>
        <v>0</v>
      </c>
      <c r="K48" s="57" t="str">
        <f t="shared" si="1"/>
        <v> </v>
      </c>
    </row>
    <row r="49" spans="1:11" ht="13.5" thickBot="1">
      <c r="A49" s="124"/>
      <c r="B49" s="125"/>
      <c r="C49" s="79"/>
      <c r="D49" s="80"/>
      <c r="E49" s="14">
        <f t="shared" si="7"/>
        <v>0</v>
      </c>
      <c r="F49" s="77"/>
      <c r="G49" s="72"/>
      <c r="H49" s="72"/>
      <c r="I49" s="73"/>
      <c r="J49" s="14">
        <f t="shared" si="8"/>
        <v>0</v>
      </c>
      <c r="K49" s="57" t="str">
        <f t="shared" si="1"/>
        <v> </v>
      </c>
    </row>
    <row r="50" spans="1:11" s="8" customFormat="1" ht="30.75" customHeight="1" thickBot="1">
      <c r="A50" s="462" t="s">
        <v>21</v>
      </c>
      <c r="B50" s="463"/>
      <c r="C50" s="463"/>
      <c r="D50" s="464"/>
      <c r="E50" s="12">
        <f aca="true" t="shared" si="9" ref="E50:J50">SUM(E51:E60)</f>
        <v>0</v>
      </c>
      <c r="F50" s="25">
        <f t="shared" si="9"/>
        <v>0</v>
      </c>
      <c r="G50" s="26">
        <f t="shared" si="9"/>
        <v>0</v>
      </c>
      <c r="H50" s="26">
        <f t="shared" si="9"/>
        <v>0</v>
      </c>
      <c r="I50" s="27">
        <f t="shared" si="9"/>
        <v>0</v>
      </c>
      <c r="J50" s="12">
        <f t="shared" si="9"/>
        <v>0</v>
      </c>
      <c r="K50" s="57" t="str">
        <f t="shared" si="1"/>
        <v> </v>
      </c>
    </row>
    <row r="51" spans="1:11" ht="14.25" customHeight="1">
      <c r="A51" s="84" t="s">
        <v>76</v>
      </c>
      <c r="B51" s="121"/>
      <c r="C51" s="65"/>
      <c r="D51" s="66"/>
      <c r="E51" s="14">
        <f>C51*D51</f>
        <v>0</v>
      </c>
      <c r="F51" s="75"/>
      <c r="G51" s="67"/>
      <c r="H51" s="67"/>
      <c r="I51" s="68"/>
      <c r="J51" s="14">
        <f>SUM(F51:I51)</f>
        <v>0</v>
      </c>
      <c r="K51" s="57" t="str">
        <f t="shared" si="1"/>
        <v> </v>
      </c>
    </row>
    <row r="52" spans="1:11" ht="12.75">
      <c r="A52" s="85" t="s">
        <v>77</v>
      </c>
      <c r="B52" s="126"/>
      <c r="C52" s="70"/>
      <c r="D52" s="71"/>
      <c r="E52" s="14">
        <f>C52*D52</f>
        <v>0</v>
      </c>
      <c r="F52" s="76"/>
      <c r="G52" s="70"/>
      <c r="H52" s="70"/>
      <c r="I52" s="71"/>
      <c r="J52" s="14">
        <f>SUM(F52:I52)</f>
        <v>0</v>
      </c>
      <c r="K52" s="57" t="str">
        <f t="shared" si="1"/>
        <v> </v>
      </c>
    </row>
    <row r="53" spans="1:11" ht="12.75">
      <c r="A53" s="85"/>
      <c r="B53" s="126"/>
      <c r="C53" s="70"/>
      <c r="D53" s="71"/>
      <c r="E53" s="14">
        <f aca="true" t="shared" si="10" ref="E53:E58">C53*D53</f>
        <v>0</v>
      </c>
      <c r="F53" s="76"/>
      <c r="G53" s="70"/>
      <c r="H53" s="70"/>
      <c r="I53" s="71"/>
      <c r="J53" s="14">
        <f aca="true" t="shared" si="11" ref="J53:J58">SUM(F53:I53)</f>
        <v>0</v>
      </c>
      <c r="K53" s="57" t="str">
        <f t="shared" si="1"/>
        <v> </v>
      </c>
    </row>
    <row r="54" spans="1:11" ht="12.75">
      <c r="A54" s="85"/>
      <c r="B54" s="126"/>
      <c r="C54" s="70"/>
      <c r="D54" s="71"/>
      <c r="E54" s="14">
        <f t="shared" si="10"/>
        <v>0</v>
      </c>
      <c r="F54" s="76"/>
      <c r="G54" s="70"/>
      <c r="H54" s="70"/>
      <c r="I54" s="71"/>
      <c r="J54" s="14">
        <f t="shared" si="11"/>
        <v>0</v>
      </c>
      <c r="K54" s="57" t="str">
        <f t="shared" si="1"/>
        <v> </v>
      </c>
    </row>
    <row r="55" spans="1:11" ht="12.75">
      <c r="A55" s="85"/>
      <c r="B55" s="126"/>
      <c r="C55" s="70"/>
      <c r="D55" s="71"/>
      <c r="E55" s="14">
        <f t="shared" si="10"/>
        <v>0</v>
      </c>
      <c r="F55" s="76"/>
      <c r="G55" s="70"/>
      <c r="H55" s="70"/>
      <c r="I55" s="71"/>
      <c r="J55" s="14">
        <f t="shared" si="11"/>
        <v>0</v>
      </c>
      <c r="K55" s="57" t="str">
        <f t="shared" si="1"/>
        <v> </v>
      </c>
    </row>
    <row r="56" spans="1:11" ht="12.75">
      <c r="A56" s="85"/>
      <c r="B56" s="126"/>
      <c r="C56" s="70"/>
      <c r="D56" s="71"/>
      <c r="E56" s="14">
        <f t="shared" si="10"/>
        <v>0</v>
      </c>
      <c r="F56" s="76"/>
      <c r="G56" s="70"/>
      <c r="H56" s="70"/>
      <c r="I56" s="71"/>
      <c r="J56" s="14">
        <f t="shared" si="11"/>
        <v>0</v>
      </c>
      <c r="K56" s="57" t="str">
        <f t="shared" si="1"/>
        <v> </v>
      </c>
    </row>
    <row r="57" spans="1:11" ht="12.75">
      <c r="A57" s="85"/>
      <c r="B57" s="126"/>
      <c r="C57" s="70"/>
      <c r="D57" s="71"/>
      <c r="E57" s="14">
        <f t="shared" si="10"/>
        <v>0</v>
      </c>
      <c r="F57" s="76"/>
      <c r="G57" s="70"/>
      <c r="H57" s="70"/>
      <c r="I57" s="71"/>
      <c r="J57" s="14">
        <f t="shared" si="11"/>
        <v>0</v>
      </c>
      <c r="K57" s="57" t="str">
        <f t="shared" si="1"/>
        <v> </v>
      </c>
    </row>
    <row r="58" spans="1:11" ht="12.75">
      <c r="A58" s="85"/>
      <c r="B58" s="126"/>
      <c r="C58" s="70"/>
      <c r="D58" s="71"/>
      <c r="E58" s="14">
        <f t="shared" si="10"/>
        <v>0</v>
      </c>
      <c r="F58" s="76"/>
      <c r="G58" s="70"/>
      <c r="H58" s="70"/>
      <c r="I58" s="71"/>
      <c r="J58" s="14">
        <f t="shared" si="11"/>
        <v>0</v>
      </c>
      <c r="K58" s="57" t="str">
        <f t="shared" si="1"/>
        <v> </v>
      </c>
    </row>
    <row r="59" spans="1:11" ht="12.75">
      <c r="A59" s="85"/>
      <c r="B59" s="126"/>
      <c r="C59" s="70"/>
      <c r="D59" s="71"/>
      <c r="E59" s="14">
        <f>C59*D59</f>
        <v>0</v>
      </c>
      <c r="F59" s="76"/>
      <c r="G59" s="70"/>
      <c r="H59" s="70"/>
      <c r="I59" s="71"/>
      <c r="J59" s="14">
        <f>SUM(F59:I59)</f>
        <v>0</v>
      </c>
      <c r="K59" s="57" t="str">
        <f t="shared" si="1"/>
        <v> </v>
      </c>
    </row>
    <row r="60" spans="1:11" ht="13.5" thickBot="1">
      <c r="A60" s="124"/>
      <c r="B60" s="125"/>
      <c r="C60" s="79"/>
      <c r="D60" s="80"/>
      <c r="E60" s="14">
        <f>C60*D60</f>
        <v>0</v>
      </c>
      <c r="F60" s="77"/>
      <c r="G60" s="72"/>
      <c r="H60" s="72"/>
      <c r="I60" s="73"/>
      <c r="J60" s="14">
        <f>SUM(F60:I60)</f>
        <v>0</v>
      </c>
      <c r="K60" s="57" t="str">
        <f t="shared" si="1"/>
        <v> </v>
      </c>
    </row>
    <row r="61" spans="1:11" s="9" customFormat="1" ht="23.25" customHeight="1" thickBot="1">
      <c r="A61" s="462" t="s">
        <v>22</v>
      </c>
      <c r="B61" s="428"/>
      <c r="C61" s="428"/>
      <c r="D61" s="429"/>
      <c r="E61" s="12">
        <f aca="true" t="shared" si="12" ref="E61:J61">SUM(E62:E66)</f>
        <v>0</v>
      </c>
      <c r="F61" s="25">
        <f t="shared" si="12"/>
        <v>0</v>
      </c>
      <c r="G61" s="26">
        <f t="shared" si="12"/>
        <v>0</v>
      </c>
      <c r="H61" s="26">
        <f t="shared" si="12"/>
        <v>0</v>
      </c>
      <c r="I61" s="27">
        <f t="shared" si="12"/>
        <v>0</v>
      </c>
      <c r="J61" s="12">
        <f t="shared" si="12"/>
        <v>0</v>
      </c>
      <c r="K61" s="57" t="str">
        <f t="shared" si="1"/>
        <v> </v>
      </c>
    </row>
    <row r="62" spans="1:11" ht="14.25" customHeight="1">
      <c r="A62" s="84" t="s">
        <v>78</v>
      </c>
      <c r="B62" s="121"/>
      <c r="C62" s="65"/>
      <c r="D62" s="66"/>
      <c r="E62" s="14">
        <f>C62*D62</f>
        <v>0</v>
      </c>
      <c r="F62" s="75"/>
      <c r="G62" s="67"/>
      <c r="H62" s="67"/>
      <c r="I62" s="68"/>
      <c r="J62" s="14">
        <f>SUM(F62:I62)</f>
        <v>0</v>
      </c>
      <c r="K62" s="57" t="str">
        <f t="shared" si="1"/>
        <v> </v>
      </c>
    </row>
    <row r="63" spans="1:11" ht="12.75">
      <c r="A63" s="85" t="s">
        <v>79</v>
      </c>
      <c r="B63" s="126"/>
      <c r="C63" s="70"/>
      <c r="D63" s="71"/>
      <c r="E63" s="14">
        <f>C63*D63</f>
        <v>0</v>
      </c>
      <c r="F63" s="76"/>
      <c r="G63" s="70"/>
      <c r="H63" s="70"/>
      <c r="I63" s="71"/>
      <c r="J63" s="14">
        <f>SUM(F63:I63)</f>
        <v>0</v>
      </c>
      <c r="K63" s="57" t="str">
        <f t="shared" si="1"/>
        <v> </v>
      </c>
    </row>
    <row r="64" spans="1:11" ht="12.75">
      <c r="A64" s="85"/>
      <c r="B64" s="126"/>
      <c r="C64" s="70"/>
      <c r="D64" s="71"/>
      <c r="E64" s="14">
        <f>C64*D64</f>
        <v>0</v>
      </c>
      <c r="F64" s="76"/>
      <c r="G64" s="70"/>
      <c r="H64" s="70"/>
      <c r="I64" s="71"/>
      <c r="J64" s="14">
        <f>SUM(F64:I64)</f>
        <v>0</v>
      </c>
      <c r="K64" s="57" t="str">
        <f t="shared" si="1"/>
        <v> </v>
      </c>
    </row>
    <row r="65" spans="1:11" ht="12.75">
      <c r="A65" s="85"/>
      <c r="B65" s="126"/>
      <c r="C65" s="70"/>
      <c r="D65" s="71"/>
      <c r="E65" s="14">
        <f>C65*D65</f>
        <v>0</v>
      </c>
      <c r="F65" s="76"/>
      <c r="G65" s="70"/>
      <c r="H65" s="70"/>
      <c r="I65" s="71"/>
      <c r="J65" s="14">
        <f>SUM(F65:I65)</f>
        <v>0</v>
      </c>
      <c r="K65" s="57" t="str">
        <f t="shared" si="1"/>
        <v> </v>
      </c>
    </row>
    <row r="66" spans="1:11" ht="13.5" thickBot="1">
      <c r="A66" s="124"/>
      <c r="B66" s="125"/>
      <c r="C66" s="79"/>
      <c r="D66" s="80"/>
      <c r="E66" s="47">
        <f>C66*D66</f>
        <v>0</v>
      </c>
      <c r="F66" s="78"/>
      <c r="G66" s="79"/>
      <c r="H66" s="79"/>
      <c r="I66" s="80"/>
      <c r="J66" s="47">
        <f>SUM(F66:I66)</f>
        <v>0</v>
      </c>
      <c r="K66" s="57" t="str">
        <f t="shared" si="1"/>
        <v> </v>
      </c>
    </row>
    <row r="67" spans="1:11" s="6" customFormat="1" ht="21.75" customHeight="1" thickBot="1">
      <c r="A67" s="462" t="s">
        <v>23</v>
      </c>
      <c r="B67" s="428"/>
      <c r="C67" s="428"/>
      <c r="D67" s="429"/>
      <c r="E67" s="12">
        <f aca="true" t="shared" si="13" ref="E67:J67">SUM(E68:E74)</f>
        <v>0</v>
      </c>
      <c r="F67" s="25">
        <f t="shared" si="13"/>
        <v>0</v>
      </c>
      <c r="G67" s="26">
        <f t="shared" si="13"/>
        <v>0</v>
      </c>
      <c r="H67" s="26">
        <f t="shared" si="13"/>
        <v>0</v>
      </c>
      <c r="I67" s="27">
        <f t="shared" si="13"/>
        <v>0</v>
      </c>
      <c r="J67" s="12">
        <f t="shared" si="13"/>
        <v>0</v>
      </c>
      <c r="K67" s="57" t="str">
        <f t="shared" si="1"/>
        <v> </v>
      </c>
    </row>
    <row r="68" spans="1:11" ht="12.75">
      <c r="A68" s="84" t="s">
        <v>80</v>
      </c>
      <c r="B68" s="121"/>
      <c r="C68" s="65"/>
      <c r="D68" s="66"/>
      <c r="E68" s="14">
        <f aca="true" t="shared" si="14" ref="E68:E74">C68*D68</f>
        <v>0</v>
      </c>
      <c r="F68" s="75"/>
      <c r="G68" s="67"/>
      <c r="H68" s="67"/>
      <c r="I68" s="68"/>
      <c r="J68" s="14">
        <f aca="true" t="shared" si="15" ref="J68:J74">SUM(F68:I68)</f>
        <v>0</v>
      </c>
      <c r="K68" s="57" t="str">
        <f t="shared" si="1"/>
        <v> </v>
      </c>
    </row>
    <row r="69" spans="1:11" ht="12.75">
      <c r="A69" s="85" t="s">
        <v>81</v>
      </c>
      <c r="B69" s="126"/>
      <c r="C69" s="70"/>
      <c r="D69" s="71"/>
      <c r="E69" s="14">
        <f t="shared" si="14"/>
        <v>0</v>
      </c>
      <c r="F69" s="76"/>
      <c r="G69" s="70"/>
      <c r="H69" s="70"/>
      <c r="I69" s="71"/>
      <c r="J69" s="14">
        <f t="shared" si="15"/>
        <v>0</v>
      </c>
      <c r="K69" s="57" t="str">
        <f t="shared" si="1"/>
        <v> </v>
      </c>
    </row>
    <row r="70" spans="1:11" ht="12.75">
      <c r="A70" s="85"/>
      <c r="B70" s="126"/>
      <c r="C70" s="70"/>
      <c r="D70" s="71"/>
      <c r="E70" s="14">
        <f t="shared" si="14"/>
        <v>0</v>
      </c>
      <c r="F70" s="76"/>
      <c r="G70" s="70"/>
      <c r="H70" s="70"/>
      <c r="I70" s="71"/>
      <c r="J70" s="14">
        <f t="shared" si="15"/>
        <v>0</v>
      </c>
      <c r="K70" s="57" t="str">
        <f t="shared" si="1"/>
        <v> </v>
      </c>
    </row>
    <row r="71" spans="1:11" ht="12.75">
      <c r="A71" s="85"/>
      <c r="B71" s="126"/>
      <c r="C71" s="70"/>
      <c r="D71" s="71"/>
      <c r="E71" s="14">
        <f t="shared" si="14"/>
        <v>0</v>
      </c>
      <c r="F71" s="76"/>
      <c r="G71" s="70"/>
      <c r="H71" s="70"/>
      <c r="I71" s="71"/>
      <c r="J71" s="14">
        <f t="shared" si="15"/>
        <v>0</v>
      </c>
      <c r="K71" s="57" t="str">
        <f t="shared" si="1"/>
        <v> </v>
      </c>
    </row>
    <row r="72" spans="1:11" ht="12.75">
      <c r="A72" s="85"/>
      <c r="B72" s="126"/>
      <c r="C72" s="70"/>
      <c r="D72" s="71"/>
      <c r="E72" s="14">
        <f t="shared" si="14"/>
        <v>0</v>
      </c>
      <c r="F72" s="76"/>
      <c r="G72" s="70"/>
      <c r="H72" s="70"/>
      <c r="I72" s="71"/>
      <c r="J72" s="14">
        <f t="shared" si="15"/>
        <v>0</v>
      </c>
      <c r="K72" s="57" t="str">
        <f t="shared" si="1"/>
        <v> </v>
      </c>
    </row>
    <row r="73" spans="1:11" ht="12.75">
      <c r="A73" s="85"/>
      <c r="B73" s="126"/>
      <c r="C73" s="70"/>
      <c r="D73" s="71"/>
      <c r="E73" s="14">
        <f t="shared" si="14"/>
        <v>0</v>
      </c>
      <c r="F73" s="76"/>
      <c r="G73" s="70"/>
      <c r="H73" s="70"/>
      <c r="I73" s="71"/>
      <c r="J73" s="14">
        <f t="shared" si="15"/>
        <v>0</v>
      </c>
      <c r="K73" s="57" t="str">
        <f t="shared" si="1"/>
        <v> </v>
      </c>
    </row>
    <row r="74" spans="1:11" ht="13.5" thickBot="1">
      <c r="A74" s="124"/>
      <c r="B74" s="125"/>
      <c r="C74" s="79"/>
      <c r="D74" s="80"/>
      <c r="E74" s="14">
        <f t="shared" si="14"/>
        <v>0</v>
      </c>
      <c r="F74" s="77"/>
      <c r="G74" s="72"/>
      <c r="H74" s="72"/>
      <c r="I74" s="73"/>
      <c r="J74" s="14">
        <f t="shared" si="15"/>
        <v>0</v>
      </c>
      <c r="K74" s="57" t="str">
        <f t="shared" si="1"/>
        <v> </v>
      </c>
    </row>
    <row r="75" spans="1:12" s="6" customFormat="1" ht="24.75" customHeight="1" thickBot="1">
      <c r="A75" s="462" t="s">
        <v>24</v>
      </c>
      <c r="B75" s="428"/>
      <c r="C75" s="428"/>
      <c r="D75" s="429"/>
      <c r="E75" s="12">
        <f aca="true" t="shared" si="16" ref="E75:J75">SUM(E76:E80)</f>
        <v>0</v>
      </c>
      <c r="F75" s="25">
        <f t="shared" si="16"/>
        <v>0</v>
      </c>
      <c r="G75" s="26">
        <f t="shared" si="16"/>
        <v>0</v>
      </c>
      <c r="H75" s="26">
        <f t="shared" si="16"/>
        <v>0</v>
      </c>
      <c r="I75" s="27">
        <f t="shared" si="16"/>
        <v>0</v>
      </c>
      <c r="J75" s="12">
        <f t="shared" si="16"/>
        <v>0</v>
      </c>
      <c r="K75" s="57" t="str">
        <f t="shared" si="1"/>
        <v> </v>
      </c>
      <c r="L75" s="10"/>
    </row>
    <row r="76" spans="1:11" ht="12.75">
      <c r="A76" s="84" t="s">
        <v>82</v>
      </c>
      <c r="B76" s="121"/>
      <c r="C76" s="65"/>
      <c r="D76" s="66"/>
      <c r="E76" s="14">
        <f>C76*D76</f>
        <v>0</v>
      </c>
      <c r="F76" s="74"/>
      <c r="G76" s="65"/>
      <c r="H76" s="65"/>
      <c r="I76" s="66"/>
      <c r="J76" s="14">
        <f>SUM(F76:I76)</f>
        <v>0</v>
      </c>
      <c r="K76" s="57" t="str">
        <f t="shared" si="1"/>
        <v> </v>
      </c>
    </row>
    <row r="77" spans="1:11" ht="12.75">
      <c r="A77" s="85" t="s">
        <v>83</v>
      </c>
      <c r="B77" s="126"/>
      <c r="C77" s="70"/>
      <c r="D77" s="71"/>
      <c r="E77" s="14">
        <f>C77*D77</f>
        <v>0</v>
      </c>
      <c r="F77" s="76"/>
      <c r="G77" s="70"/>
      <c r="H77" s="70"/>
      <c r="I77" s="71"/>
      <c r="J77" s="14">
        <f>SUM(F77:I77)</f>
        <v>0</v>
      </c>
      <c r="K77" s="57" t="str">
        <f t="shared" si="1"/>
        <v> </v>
      </c>
    </row>
    <row r="78" spans="1:11" ht="12.75">
      <c r="A78" s="85"/>
      <c r="B78" s="126"/>
      <c r="C78" s="70"/>
      <c r="D78" s="71"/>
      <c r="E78" s="14">
        <f>C78*D78</f>
        <v>0</v>
      </c>
      <c r="F78" s="76"/>
      <c r="G78" s="70"/>
      <c r="H78" s="70"/>
      <c r="I78" s="71"/>
      <c r="J78" s="14">
        <f>SUM(F78:I78)</f>
        <v>0</v>
      </c>
      <c r="K78" s="57" t="str">
        <f t="shared" si="1"/>
        <v> </v>
      </c>
    </row>
    <row r="79" spans="1:11" ht="12.75">
      <c r="A79" s="85"/>
      <c r="B79" s="126"/>
      <c r="C79" s="70"/>
      <c r="D79" s="71"/>
      <c r="E79" s="14">
        <f>C79*D79</f>
        <v>0</v>
      </c>
      <c r="F79" s="76"/>
      <c r="G79" s="70"/>
      <c r="H79" s="70"/>
      <c r="I79" s="71"/>
      <c r="J79" s="14">
        <f>SUM(F79:I79)</f>
        <v>0</v>
      </c>
      <c r="K79" s="57" t="str">
        <f t="shared" si="1"/>
        <v> </v>
      </c>
    </row>
    <row r="80" spans="1:11" ht="13.5" thickBot="1">
      <c r="A80" s="124"/>
      <c r="B80" s="125"/>
      <c r="C80" s="79"/>
      <c r="D80" s="80"/>
      <c r="E80" s="14">
        <f>C80*D80</f>
        <v>0</v>
      </c>
      <c r="F80" s="78"/>
      <c r="G80" s="79"/>
      <c r="H80" s="79"/>
      <c r="I80" s="80"/>
      <c r="J80" s="14">
        <f>SUM(F80:I80)</f>
        <v>0</v>
      </c>
      <c r="K80" s="57" t="str">
        <f t="shared" si="1"/>
        <v> </v>
      </c>
    </row>
    <row r="81" spans="1:11" s="6" customFormat="1" ht="25.5" customHeight="1" thickBot="1">
      <c r="A81" s="462" t="s">
        <v>25</v>
      </c>
      <c r="B81" s="428"/>
      <c r="C81" s="428"/>
      <c r="D81" s="429"/>
      <c r="E81" s="12">
        <f aca="true" t="shared" si="17" ref="E81:J81">SUM(E82:E86)</f>
        <v>0</v>
      </c>
      <c r="F81" s="25">
        <f t="shared" si="17"/>
        <v>0</v>
      </c>
      <c r="G81" s="26">
        <f t="shared" si="17"/>
        <v>0</v>
      </c>
      <c r="H81" s="26">
        <f t="shared" si="17"/>
        <v>0</v>
      </c>
      <c r="I81" s="27">
        <f t="shared" si="17"/>
        <v>0</v>
      </c>
      <c r="J81" s="12">
        <f t="shared" si="17"/>
        <v>0</v>
      </c>
      <c r="K81" s="57" t="str">
        <f t="shared" si="1"/>
        <v> </v>
      </c>
    </row>
    <row r="82" spans="1:11" ht="14.25" customHeight="1">
      <c r="A82" s="84" t="s">
        <v>84</v>
      </c>
      <c r="B82" s="121"/>
      <c r="C82" s="65"/>
      <c r="D82" s="66"/>
      <c r="E82" s="14">
        <f>C82*D82</f>
        <v>0</v>
      </c>
      <c r="F82" s="74"/>
      <c r="G82" s="65"/>
      <c r="H82" s="65"/>
      <c r="I82" s="66"/>
      <c r="J82" s="14">
        <f>SUM(F82:I82)</f>
        <v>0</v>
      </c>
      <c r="K82" s="57" t="str">
        <f t="shared" si="1"/>
        <v> </v>
      </c>
    </row>
    <row r="83" spans="1:11" ht="12.75">
      <c r="A83" s="85" t="s">
        <v>85</v>
      </c>
      <c r="B83" s="126"/>
      <c r="C83" s="70"/>
      <c r="D83" s="71"/>
      <c r="E83" s="14">
        <f>C83*D83</f>
        <v>0</v>
      </c>
      <c r="F83" s="76"/>
      <c r="G83" s="70"/>
      <c r="H83" s="70"/>
      <c r="I83" s="71"/>
      <c r="J83" s="14">
        <f>SUM(F83:I83)</f>
        <v>0</v>
      </c>
      <c r="K83" s="57" t="str">
        <f t="shared" si="1"/>
        <v> </v>
      </c>
    </row>
    <row r="84" spans="1:11" ht="12.75">
      <c r="A84" s="85"/>
      <c r="B84" s="126"/>
      <c r="C84" s="70"/>
      <c r="D84" s="71"/>
      <c r="E84" s="14">
        <f>C84*D84</f>
        <v>0</v>
      </c>
      <c r="F84" s="76"/>
      <c r="G84" s="70"/>
      <c r="H84" s="70"/>
      <c r="I84" s="71"/>
      <c r="J84" s="14">
        <f>SUM(F84:I84)</f>
        <v>0</v>
      </c>
      <c r="K84" s="57" t="str">
        <f t="shared" si="1"/>
        <v> </v>
      </c>
    </row>
    <row r="85" spans="1:11" s="133" customFormat="1" ht="12.75">
      <c r="A85" s="85"/>
      <c r="B85" s="126"/>
      <c r="C85" s="129"/>
      <c r="D85" s="130"/>
      <c r="E85" s="131">
        <f>C85*D85</f>
        <v>0</v>
      </c>
      <c r="F85" s="132"/>
      <c r="G85" s="129"/>
      <c r="H85" s="129"/>
      <c r="I85" s="130"/>
      <c r="J85" s="131">
        <f>SUM(F85:I85)</f>
        <v>0</v>
      </c>
      <c r="K85" s="134" t="str">
        <f t="shared" si="1"/>
        <v> </v>
      </c>
    </row>
    <row r="86" spans="1:11" ht="13.5" thickBot="1">
      <c r="A86" s="124"/>
      <c r="B86" s="125"/>
      <c r="C86" s="79"/>
      <c r="D86" s="80"/>
      <c r="E86" s="47">
        <f>C86*D86</f>
        <v>0</v>
      </c>
      <c r="F86" s="78"/>
      <c r="G86" s="79"/>
      <c r="H86" s="79"/>
      <c r="I86" s="80"/>
      <c r="J86" s="47">
        <f>SUM(F86:I86)</f>
        <v>0</v>
      </c>
      <c r="K86" s="57" t="str">
        <f t="shared" si="1"/>
        <v> </v>
      </c>
    </row>
    <row r="87" spans="1:11" s="11" customFormat="1" ht="24.75" customHeight="1" thickBot="1">
      <c r="A87" s="430" t="s">
        <v>26</v>
      </c>
      <c r="B87" s="428"/>
      <c r="C87" s="428"/>
      <c r="D87" s="429"/>
      <c r="E87" s="15">
        <f aca="true" t="shared" si="18" ref="E87:J87">SUM(E88:E94)</f>
        <v>0</v>
      </c>
      <c r="F87" s="25">
        <f t="shared" si="18"/>
        <v>0</v>
      </c>
      <c r="G87" s="26">
        <f t="shared" si="18"/>
        <v>0</v>
      </c>
      <c r="H87" s="26">
        <f t="shared" si="18"/>
        <v>0</v>
      </c>
      <c r="I87" s="27">
        <f t="shared" si="18"/>
        <v>0</v>
      </c>
      <c r="J87" s="15">
        <f t="shared" si="18"/>
        <v>0</v>
      </c>
      <c r="K87" s="57" t="str">
        <f t="shared" si="1"/>
        <v> </v>
      </c>
    </row>
    <row r="88" spans="1:11" ht="15.75" customHeight="1">
      <c r="A88" s="84" t="s">
        <v>86</v>
      </c>
      <c r="B88" s="121"/>
      <c r="C88" s="65"/>
      <c r="D88" s="66"/>
      <c r="E88" s="14">
        <f aca="true" t="shared" si="19" ref="E88:E94">C88*D88</f>
        <v>0</v>
      </c>
      <c r="F88" s="74"/>
      <c r="G88" s="65"/>
      <c r="H88" s="65"/>
      <c r="I88" s="66"/>
      <c r="J88" s="14">
        <f aca="true" t="shared" si="20" ref="J88:J95">SUM(F88:I88)</f>
        <v>0</v>
      </c>
      <c r="K88" s="57" t="str">
        <f t="shared" si="1"/>
        <v> </v>
      </c>
    </row>
    <row r="89" spans="1:11" ht="12.75">
      <c r="A89" s="85" t="s">
        <v>87</v>
      </c>
      <c r="B89" s="123"/>
      <c r="C89" s="67"/>
      <c r="D89" s="68"/>
      <c r="E89" s="14">
        <f t="shared" si="19"/>
        <v>0</v>
      </c>
      <c r="F89" s="75"/>
      <c r="G89" s="67"/>
      <c r="H89" s="67"/>
      <c r="I89" s="68"/>
      <c r="J89" s="14">
        <f t="shared" si="20"/>
        <v>0</v>
      </c>
      <c r="K89" s="57" t="str">
        <f t="shared" si="1"/>
        <v> </v>
      </c>
    </row>
    <row r="90" spans="1:11" ht="12.75">
      <c r="A90" s="85"/>
      <c r="B90" s="123"/>
      <c r="C90" s="67"/>
      <c r="D90" s="68"/>
      <c r="E90" s="14">
        <f t="shared" si="19"/>
        <v>0</v>
      </c>
      <c r="F90" s="75"/>
      <c r="G90" s="67"/>
      <c r="H90" s="67"/>
      <c r="I90" s="68"/>
      <c r="J90" s="14">
        <f t="shared" si="20"/>
        <v>0</v>
      </c>
      <c r="K90" s="57" t="str">
        <f t="shared" si="1"/>
        <v> </v>
      </c>
    </row>
    <row r="91" spans="1:11" ht="12.75">
      <c r="A91" s="85"/>
      <c r="B91" s="123"/>
      <c r="C91" s="67"/>
      <c r="D91" s="68"/>
      <c r="E91" s="14">
        <f t="shared" si="19"/>
        <v>0</v>
      </c>
      <c r="F91" s="75"/>
      <c r="G91" s="67"/>
      <c r="H91" s="67"/>
      <c r="I91" s="68"/>
      <c r="J91" s="14">
        <f t="shared" si="20"/>
        <v>0</v>
      </c>
      <c r="K91" s="57" t="str">
        <f t="shared" si="1"/>
        <v> </v>
      </c>
    </row>
    <row r="92" spans="1:11" ht="12.75">
      <c r="A92" s="85"/>
      <c r="B92" s="126"/>
      <c r="C92" s="70"/>
      <c r="D92" s="71"/>
      <c r="E92" s="14">
        <f t="shared" si="19"/>
        <v>0</v>
      </c>
      <c r="F92" s="76"/>
      <c r="G92" s="70"/>
      <c r="H92" s="70"/>
      <c r="I92" s="71"/>
      <c r="J92" s="14">
        <f t="shared" si="20"/>
        <v>0</v>
      </c>
      <c r="K92" s="57" t="str">
        <f t="shared" si="1"/>
        <v> </v>
      </c>
    </row>
    <row r="93" spans="1:11" ht="12.75">
      <c r="A93" s="85"/>
      <c r="B93" s="126"/>
      <c r="C93" s="70"/>
      <c r="D93" s="71"/>
      <c r="E93" s="14">
        <f t="shared" si="19"/>
        <v>0</v>
      </c>
      <c r="F93" s="76"/>
      <c r="G93" s="70"/>
      <c r="H93" s="70"/>
      <c r="I93" s="71"/>
      <c r="J93" s="14">
        <f t="shared" si="20"/>
        <v>0</v>
      </c>
      <c r="K93" s="57" t="str">
        <f t="shared" si="1"/>
        <v> </v>
      </c>
    </row>
    <row r="94" spans="1:11" ht="13.5" thickBot="1">
      <c r="A94" s="135"/>
      <c r="B94" s="136"/>
      <c r="C94" s="72"/>
      <c r="D94" s="73"/>
      <c r="E94" s="35">
        <f t="shared" si="19"/>
        <v>0</v>
      </c>
      <c r="F94" s="77"/>
      <c r="G94" s="72"/>
      <c r="H94" s="72"/>
      <c r="I94" s="73"/>
      <c r="J94" s="36">
        <f t="shared" si="20"/>
        <v>0</v>
      </c>
      <c r="K94" s="57" t="str">
        <f t="shared" si="1"/>
        <v> </v>
      </c>
    </row>
    <row r="95" spans="1:11" s="2" customFormat="1" ht="38.25" customHeight="1" thickBot="1">
      <c r="A95" s="430" t="s">
        <v>117</v>
      </c>
      <c r="B95" s="431"/>
      <c r="C95" s="431"/>
      <c r="D95" s="432"/>
      <c r="E95" s="13">
        <f>F95</f>
        <v>0</v>
      </c>
      <c r="F95" s="63">
        <v>0</v>
      </c>
      <c r="G95" s="37" t="s">
        <v>15</v>
      </c>
      <c r="H95" s="37" t="s">
        <v>15</v>
      </c>
      <c r="I95" s="38" t="s">
        <v>15</v>
      </c>
      <c r="J95" s="13">
        <f t="shared" si="20"/>
        <v>0</v>
      </c>
      <c r="K95" s="58" t="str">
        <f>IF(E95-J95=0," ","Eelarve ja fin.allikad pole omavahel tasakaalus")</f>
        <v> </v>
      </c>
    </row>
    <row r="96" spans="1:11" s="2" customFormat="1" ht="30" customHeight="1" thickBot="1">
      <c r="A96" s="444" t="s">
        <v>116</v>
      </c>
      <c r="B96" s="445"/>
      <c r="C96" s="445"/>
      <c r="D96" s="446"/>
      <c r="E96" s="16"/>
      <c r="F96" s="44" t="e">
        <f>F95/F97</f>
        <v>#DIV/0!</v>
      </c>
      <c r="G96" s="42"/>
      <c r="H96" s="42"/>
      <c r="I96" s="43"/>
      <c r="J96" s="16"/>
      <c r="K96" s="58"/>
    </row>
    <row r="97" spans="1:11" s="2" customFormat="1" ht="39" customHeight="1" thickBot="1">
      <c r="A97" s="427" t="s">
        <v>112</v>
      </c>
      <c r="B97" s="428"/>
      <c r="C97" s="428"/>
      <c r="D97" s="429"/>
      <c r="E97" s="39">
        <f>E95+E87+E81+E75+E67+E61+E50+E42+E31+E14</f>
        <v>0</v>
      </c>
      <c r="F97" s="46">
        <f>F95+F87+F81+F75+F67+F61+F50+F42+F31+F14</f>
        <v>0</v>
      </c>
      <c r="G97" s="45">
        <f>G87+G81+G75+G67+G61+G50+G42+G31+G14</f>
        <v>0</v>
      </c>
      <c r="H97" s="40">
        <f>H87+H81+H75+H67+H61+H50+H42+H31+H14</f>
        <v>0</v>
      </c>
      <c r="I97" s="41">
        <f>I87+I81+I75+I67+I61+I50+I42+I31+I14</f>
        <v>0</v>
      </c>
      <c r="J97" s="39">
        <f>J95+J87+J81+J75+J67+J61+J50+J42+J31+J14</f>
        <v>0</v>
      </c>
      <c r="K97" s="57" t="str">
        <f>IF(E97-J97=0," ","Eelarve ja fin.allikad pole omavahel tasakaalus")</f>
        <v> </v>
      </c>
    </row>
    <row r="98" spans="1:11" s="2" customFormat="1" ht="24" customHeight="1">
      <c r="A98" s="465" t="s">
        <v>125</v>
      </c>
      <c r="B98" s="466"/>
      <c r="C98" s="466"/>
      <c r="D98" s="466"/>
      <c r="E98" s="50"/>
      <c r="F98" s="48" t="e">
        <f>F97/E97</f>
        <v>#DIV/0!</v>
      </c>
      <c r="G98" s="404"/>
      <c r="H98" s="405"/>
      <c r="I98" s="405"/>
      <c r="J98" s="406"/>
      <c r="K98" s="57"/>
    </row>
    <row r="99" spans="1:11" s="2" customFormat="1" ht="24.75" customHeight="1">
      <c r="A99" s="456" t="s">
        <v>126</v>
      </c>
      <c r="B99" s="457"/>
      <c r="C99" s="457"/>
      <c r="D99" s="457"/>
      <c r="E99" s="389"/>
      <c r="F99" s="407"/>
      <c r="G99" s="394">
        <f>SUM(G97:I97)</f>
        <v>0</v>
      </c>
      <c r="H99" s="395"/>
      <c r="I99" s="395"/>
      <c r="J99" s="51"/>
      <c r="K99" s="57"/>
    </row>
    <row r="100" spans="1:11" s="2" customFormat="1" ht="27" customHeight="1">
      <c r="A100" s="456" t="s">
        <v>28</v>
      </c>
      <c r="B100" s="457"/>
      <c r="C100" s="457"/>
      <c r="D100" s="457"/>
      <c r="E100" s="389"/>
      <c r="F100" s="390"/>
      <c r="G100" s="49" t="e">
        <f>G97/G99</f>
        <v>#DIV/0!</v>
      </c>
      <c r="H100" s="49" t="e">
        <f>H97/G99</f>
        <v>#DIV/0!</v>
      </c>
      <c r="I100" s="49" t="e">
        <f>I97/G99</f>
        <v>#DIV/0!</v>
      </c>
      <c r="J100" s="51"/>
      <c r="K100" s="57"/>
    </row>
    <row r="101" spans="1:11" s="2" customFormat="1" ht="27" customHeight="1">
      <c r="A101" s="449" t="s">
        <v>127</v>
      </c>
      <c r="B101" s="450"/>
      <c r="C101" s="450"/>
      <c r="D101" s="451"/>
      <c r="E101" s="389"/>
      <c r="F101" s="391"/>
      <c r="G101" s="392"/>
      <c r="H101" s="393">
        <f>H97+I97</f>
        <v>0</v>
      </c>
      <c r="I101" s="393"/>
      <c r="J101" s="51"/>
      <c r="K101" s="57"/>
    </row>
    <row r="102" spans="1:11" s="2" customFormat="1" ht="27" customHeight="1">
      <c r="A102" s="452" t="s">
        <v>128</v>
      </c>
      <c r="B102" s="453"/>
      <c r="C102" s="453"/>
      <c r="D102" s="454"/>
      <c r="E102" s="389"/>
      <c r="F102" s="391"/>
      <c r="G102" s="391"/>
      <c r="H102" s="460" t="e">
        <f>H101/G99</f>
        <v>#DIV/0!</v>
      </c>
      <c r="I102" s="461"/>
      <c r="J102" s="51"/>
      <c r="K102" s="57"/>
    </row>
    <row r="103" spans="1:11" s="2" customFormat="1" ht="24" customHeight="1" thickBot="1">
      <c r="A103" s="447" t="s">
        <v>129</v>
      </c>
      <c r="B103" s="448"/>
      <c r="C103" s="448"/>
      <c r="D103" s="448"/>
      <c r="E103" s="52">
        <v>1</v>
      </c>
      <c r="F103" s="53" t="e">
        <f>F97/E97</f>
        <v>#DIV/0!</v>
      </c>
      <c r="G103" s="53" t="e">
        <f>G97/E97</f>
        <v>#DIV/0!</v>
      </c>
      <c r="H103" s="53" t="e">
        <f>H97/E97</f>
        <v>#DIV/0!</v>
      </c>
      <c r="I103" s="53" t="e">
        <f>I97/E97</f>
        <v>#DIV/0!</v>
      </c>
      <c r="J103" s="54" t="e">
        <f>J97/E97</f>
        <v>#DIV/0!</v>
      </c>
      <c r="K103" s="59"/>
    </row>
    <row r="104" spans="2:10" ht="12.75">
      <c r="B104" s="4"/>
      <c r="C104" s="4"/>
      <c r="D104" s="4"/>
      <c r="E104" s="17"/>
      <c r="F104" s="17"/>
      <c r="G104" s="17"/>
      <c r="H104" s="17"/>
      <c r="I104" s="17"/>
      <c r="J104" s="18"/>
    </row>
    <row r="105" spans="2:11" s="60" customFormat="1" ht="12.75">
      <c r="B105" s="61"/>
      <c r="C105" s="61"/>
      <c r="D105" s="61"/>
      <c r="E105" s="61"/>
      <c r="F105" s="61"/>
      <c r="G105" s="61"/>
      <c r="H105" s="61"/>
      <c r="I105" s="61"/>
      <c r="K105" s="55"/>
    </row>
    <row r="106" spans="1:11" s="60" customFormat="1" ht="12.75">
      <c r="A106" s="455" t="s">
        <v>27</v>
      </c>
      <c r="B106" s="455"/>
      <c r="C106" s="455"/>
      <c r="D106" s="455"/>
      <c r="E106" s="61"/>
      <c r="F106" s="61"/>
      <c r="G106" s="61"/>
      <c r="H106" s="61"/>
      <c r="I106" s="61"/>
      <c r="K106" s="55"/>
    </row>
    <row r="107" spans="1:11" s="60" customFormat="1" ht="15.75" customHeight="1">
      <c r="A107" s="426" t="s">
        <v>13</v>
      </c>
      <c r="B107" s="426"/>
      <c r="C107" s="426"/>
      <c r="D107" s="426"/>
      <c r="E107" s="62" t="str">
        <f>IF(E97=J97,"JAH"," ")</f>
        <v>JAH</v>
      </c>
      <c r="F107" s="419" t="str">
        <f>IF(E97=J97," ","EI")</f>
        <v> </v>
      </c>
      <c r="G107" s="419"/>
      <c r="H107" s="419"/>
      <c r="I107" s="419"/>
      <c r="J107" s="419"/>
      <c r="K107" s="55"/>
    </row>
    <row r="108" spans="1:11" s="60" customFormat="1" ht="15.75" customHeight="1">
      <c r="A108" s="426" t="s">
        <v>14</v>
      </c>
      <c r="B108" s="426"/>
      <c r="C108" s="426"/>
      <c r="D108" s="426"/>
      <c r="E108" s="62" t="e">
        <f>IF(F103&lt;=90%,"JAH"," ")</f>
        <v>#DIV/0!</v>
      </c>
      <c r="F108" s="420" t="e">
        <f>IF(F103&gt;90%,"EI,  KÜSK toetus on suurem kui 90% projekti eelarvest"," ")</f>
        <v>#DIV/0!</v>
      </c>
      <c r="G108" s="422"/>
      <c r="H108" s="422"/>
      <c r="I108" s="422"/>
      <c r="J108" s="422"/>
      <c r="K108" s="55"/>
    </row>
    <row r="109" spans="1:11" s="60" customFormat="1" ht="15.75" customHeight="1">
      <c r="A109" s="426" t="s">
        <v>16</v>
      </c>
      <c r="B109" s="426"/>
      <c r="C109" s="426"/>
      <c r="D109" s="426"/>
      <c r="E109" s="62" t="e">
        <f>IF(F96&lt;=10%,"JAH"," ")</f>
        <v>#DIV/0!</v>
      </c>
      <c r="F109" s="420" t="e">
        <f>IF(F96&lt;=10%," ","EI, tegevus/arenduskulud ületavad 10% KÜSK kogutoetusest")</f>
        <v>#DIV/0!</v>
      </c>
      <c r="G109" s="421"/>
      <c r="H109" s="421"/>
      <c r="I109" s="421"/>
      <c r="J109" s="421"/>
      <c r="K109" s="55"/>
    </row>
    <row r="110" spans="1:11" s="60" customFormat="1" ht="15.75" customHeight="1">
      <c r="A110" s="426" t="s">
        <v>98</v>
      </c>
      <c r="B110" s="426"/>
      <c r="C110" s="426"/>
      <c r="D110" s="426"/>
      <c r="E110" s="62" t="str">
        <f>IF(G97&gt;=(E97*5%),"JAH"," ")</f>
        <v>JAH</v>
      </c>
      <c r="F110" s="419" t="str">
        <f>IF(G97&gt;=(E97*5%)," ","EI, rahaline osa on alla 5% projekti eelarvest")</f>
        <v> </v>
      </c>
      <c r="G110" s="422"/>
      <c r="H110" s="422"/>
      <c r="I110" s="422"/>
      <c r="J110" s="422"/>
      <c r="K110" s="55"/>
    </row>
  </sheetData>
  <sheetProtection password="CA1D" sheet="1"/>
  <mergeCells count="55">
    <mergeCell ref="A61:D61"/>
    <mergeCell ref="A67:D67"/>
    <mergeCell ref="A75:D75"/>
    <mergeCell ref="A81:D81"/>
    <mergeCell ref="G10:I10"/>
    <mergeCell ref="H11:I11"/>
    <mergeCell ref="A10:A12"/>
    <mergeCell ref="B10:B12"/>
    <mergeCell ref="C10:C12"/>
    <mergeCell ref="D10:D12"/>
    <mergeCell ref="G11:G12"/>
    <mergeCell ref="F110:J110"/>
    <mergeCell ref="A108:D108"/>
    <mergeCell ref="H102:I102"/>
    <mergeCell ref="A14:D14"/>
    <mergeCell ref="A31:D31"/>
    <mergeCell ref="A42:D42"/>
    <mergeCell ref="A50:D50"/>
    <mergeCell ref="A87:D87"/>
    <mergeCell ref="A98:D98"/>
    <mergeCell ref="A96:D96"/>
    <mergeCell ref="A103:D103"/>
    <mergeCell ref="A101:D101"/>
    <mergeCell ref="A110:D110"/>
    <mergeCell ref="A102:D102"/>
    <mergeCell ref="A106:D106"/>
    <mergeCell ref="A107:D107"/>
    <mergeCell ref="A100:D100"/>
    <mergeCell ref="A99:D99"/>
    <mergeCell ref="A1:J1"/>
    <mergeCell ref="B4:J4"/>
    <mergeCell ref="B5:J5"/>
    <mergeCell ref="B6:D6"/>
    <mergeCell ref="A3:J3"/>
    <mergeCell ref="A2:J2"/>
    <mergeCell ref="F9:J9"/>
    <mergeCell ref="B7:D7"/>
    <mergeCell ref="E6:J7"/>
    <mergeCell ref="F107:J107"/>
    <mergeCell ref="F109:J109"/>
    <mergeCell ref="F108:J108"/>
    <mergeCell ref="A9:E9"/>
    <mergeCell ref="A109:D109"/>
    <mergeCell ref="A97:D97"/>
    <mergeCell ref="A95:D95"/>
    <mergeCell ref="E100:F100"/>
    <mergeCell ref="E101:G101"/>
    <mergeCell ref="E102:G102"/>
    <mergeCell ref="H101:I101"/>
    <mergeCell ref="G99:I99"/>
    <mergeCell ref="J10:J12"/>
    <mergeCell ref="F10:F12"/>
    <mergeCell ref="E10:E12"/>
    <mergeCell ref="G98:J98"/>
    <mergeCell ref="E99:F99"/>
  </mergeCells>
  <conditionalFormatting sqref="F95">
    <cfRule type="cellIs" priority="1" dxfId="1" operator="lessThanOrEqual" stopIfTrue="1">
      <formula>$F$97*10%</formula>
    </cfRule>
    <cfRule type="cellIs" priority="2" dxfId="0" operator="greaterThan" stopIfTrue="1">
      <formula>$F$97*10%</formula>
    </cfRule>
  </conditionalFormatting>
  <dataValidations count="3">
    <dataValidation type="whole" operator="lessThanOrEqual" allowBlank="1" showErrorMessage="1" error="Summa peab olema väiksem kui 10% KÜSK toetusest" sqref="F95">
      <formula1>F97*10%</formula1>
    </dataValidation>
    <dataValidation allowBlank="1" showErrorMessage="1" promptTitle="I perioodi lõpukuupäev" prompt="Projekti I perioodi lõpp võib olla vahemikus 31.08.2008 kuni 31.05.2009" errorTitle="Vale kuupäev!" error="Kuupäeva ei kuulu projekti esimesse perioodi!" sqref="B7:D7"/>
    <dataValidation allowBlank="1" showErrorMessage="1" promptTitle="I perioodi alguskuupäev" prompt="Projekti I perioodi algus võib olla vahemikus 01.08.2008 kuni 01.05.2009" errorTitle="Vale kuupäev!" error="Kuupäeva ei kuulu projekti esimesse perioodi!" sqref="B6:D6"/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&amp;R&amp;A</oddFooter>
  </headerFooter>
  <rowBreaks count="1" manualBreakCount="1">
    <brk id="66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42"/>
  <sheetViews>
    <sheetView showGridLines="0" zoomScalePageLayoutView="0" workbookViewId="0" topLeftCell="A1">
      <selection activeCell="F3" sqref="F3"/>
    </sheetView>
  </sheetViews>
  <sheetFormatPr defaultColWidth="9.140625" defaultRowHeight="12.75"/>
  <cols>
    <col min="1" max="1" width="7.57421875" style="4" customWidth="1"/>
    <col min="2" max="2" width="69.8515625" style="0" customWidth="1"/>
    <col min="3" max="3" width="6.28125" style="0" customWidth="1"/>
  </cols>
  <sheetData>
    <row r="1" spans="1:3" s="2" customFormat="1" ht="45.75" customHeight="1">
      <c r="A1" s="209" t="s">
        <v>88</v>
      </c>
      <c r="C1" s="206"/>
    </row>
    <row r="2" spans="1:2" s="2" customFormat="1" ht="34.5" customHeight="1">
      <c r="A2" s="212" t="s">
        <v>89</v>
      </c>
      <c r="B2" s="213" t="s">
        <v>111</v>
      </c>
    </row>
    <row r="3" spans="1:2" s="2" customFormat="1" ht="36" customHeight="1">
      <c r="A3" s="212" t="s">
        <v>90</v>
      </c>
      <c r="B3" s="213" t="s">
        <v>91</v>
      </c>
    </row>
    <row r="4" spans="1:2" s="2" customFormat="1" ht="48" customHeight="1">
      <c r="A4" s="212" t="s">
        <v>92</v>
      </c>
      <c r="B4" s="213" t="s">
        <v>102</v>
      </c>
    </row>
    <row r="5" spans="1:2" s="2" customFormat="1" ht="25.5" customHeight="1">
      <c r="A5" s="212" t="s">
        <v>93</v>
      </c>
      <c r="B5" s="213" t="s">
        <v>109</v>
      </c>
    </row>
    <row r="6" spans="1:2" s="2" customFormat="1" ht="33.75" customHeight="1">
      <c r="A6" s="212" t="s">
        <v>94</v>
      </c>
      <c r="B6" s="213" t="s">
        <v>130</v>
      </c>
    </row>
    <row r="7" spans="1:2" s="2" customFormat="1" ht="47.25" customHeight="1">
      <c r="A7" s="212" t="s">
        <v>110</v>
      </c>
      <c r="B7" s="213" t="s">
        <v>95</v>
      </c>
    </row>
    <row r="8" spans="1:2" s="2" customFormat="1" ht="33.75" customHeight="1">
      <c r="A8" s="208"/>
      <c r="B8" s="210"/>
    </row>
    <row r="9" spans="1:2" s="2" customFormat="1" ht="43.5" customHeight="1">
      <c r="A9" s="140"/>
      <c r="B9" s="207" t="s">
        <v>101</v>
      </c>
    </row>
    <row r="10" spans="1:2" s="2" customFormat="1" ht="43.5" customHeight="1">
      <c r="A10" s="140"/>
      <c r="B10" s="214" t="s">
        <v>96</v>
      </c>
    </row>
    <row r="11" spans="1:2" s="2" customFormat="1" ht="12.75">
      <c r="A11" s="140"/>
      <c r="B11" s="211" t="s">
        <v>107</v>
      </c>
    </row>
    <row r="12" spans="1:2" s="2" customFormat="1" ht="12.75">
      <c r="A12" s="140"/>
      <c r="B12" s="207" t="s">
        <v>103</v>
      </c>
    </row>
    <row r="13" spans="1:2" s="2" customFormat="1" ht="17.25" customHeight="1">
      <c r="A13" s="140"/>
      <c r="B13" s="241" t="s">
        <v>104</v>
      </c>
    </row>
    <row r="14" spans="1:2" s="2" customFormat="1" ht="17.25" customHeight="1">
      <c r="A14" s="140"/>
      <c r="B14" s="207" t="s">
        <v>105</v>
      </c>
    </row>
    <row r="15" spans="1:2" s="2" customFormat="1" ht="12.75">
      <c r="A15" s="140"/>
      <c r="B15" s="3" t="s">
        <v>106</v>
      </c>
    </row>
    <row r="16" spans="1:2" s="2" customFormat="1" ht="12.75">
      <c r="A16" s="140"/>
      <c r="B16" s="3"/>
    </row>
    <row r="17" spans="1:2" s="2" customFormat="1" ht="12.75">
      <c r="A17" s="140"/>
      <c r="B17" s="3"/>
    </row>
    <row r="18" spans="1:2" s="2" customFormat="1" ht="12.75">
      <c r="A18" s="140"/>
      <c r="B18" s="3"/>
    </row>
    <row r="19" spans="1:2" s="2" customFormat="1" ht="12.75">
      <c r="A19" s="140"/>
      <c r="B19" s="3"/>
    </row>
    <row r="20" spans="1:2" s="2" customFormat="1" ht="12.75">
      <c r="A20" s="140"/>
      <c r="B20" s="3"/>
    </row>
    <row r="21" spans="1:2" s="2" customFormat="1" ht="12.75">
      <c r="A21" s="140"/>
      <c r="B21" s="3"/>
    </row>
    <row r="22" spans="1:2" s="2" customFormat="1" ht="12.75">
      <c r="A22" s="140"/>
      <c r="B22" s="3"/>
    </row>
    <row r="23" spans="1:2" s="2" customFormat="1" ht="12.75">
      <c r="A23" s="140"/>
      <c r="B23" s="3"/>
    </row>
    <row r="24" spans="1:2" s="2" customFormat="1" ht="12.75">
      <c r="A24" s="140"/>
      <c r="B24" s="3"/>
    </row>
    <row r="25" spans="1:2" s="2" customFormat="1" ht="12.75">
      <c r="A25" s="140"/>
      <c r="B25" s="3"/>
    </row>
    <row r="26" spans="1:2" s="2" customFormat="1" ht="12.75">
      <c r="A26" s="140"/>
      <c r="B26" s="3"/>
    </row>
    <row r="27" spans="1:2" s="2" customFormat="1" ht="12.75">
      <c r="A27" s="140"/>
      <c r="B27" s="3"/>
    </row>
    <row r="28" spans="1:2" s="2" customFormat="1" ht="12.75">
      <c r="A28" s="140"/>
      <c r="B28" s="3"/>
    </row>
    <row r="29" spans="1:2" s="2" customFormat="1" ht="12.75">
      <c r="A29" s="140"/>
      <c r="B29" s="3"/>
    </row>
    <row r="30" spans="1:2" s="2" customFormat="1" ht="12.75">
      <c r="A30" s="140"/>
      <c r="B30" s="3"/>
    </row>
    <row r="31" spans="1:2" s="2" customFormat="1" ht="12.75">
      <c r="A31" s="140"/>
      <c r="B31" s="3"/>
    </row>
    <row r="32" spans="1:2" s="2" customFormat="1" ht="12.75">
      <c r="A32" s="140"/>
      <c r="B32" s="3"/>
    </row>
    <row r="33" spans="1:2" s="2" customFormat="1" ht="12.75">
      <c r="A33" s="140"/>
      <c r="B33" s="3"/>
    </row>
    <row r="34" spans="1:2" s="2" customFormat="1" ht="12.75">
      <c r="A34" s="140"/>
      <c r="B34" s="3"/>
    </row>
    <row r="35" spans="1:2" s="2" customFormat="1" ht="12.75">
      <c r="A35" s="140"/>
      <c r="B35" s="3"/>
    </row>
    <row r="36" spans="1:2" s="2" customFormat="1" ht="12.75">
      <c r="A36" s="140"/>
      <c r="B36" s="3"/>
    </row>
    <row r="37" spans="1:2" s="2" customFormat="1" ht="12.75">
      <c r="A37" s="140"/>
      <c r="B37" s="3"/>
    </row>
    <row r="38" spans="1:2" s="2" customFormat="1" ht="12.75">
      <c r="A38" s="140"/>
      <c r="B38" s="3"/>
    </row>
    <row r="39" spans="1:2" s="2" customFormat="1" ht="12.75">
      <c r="A39" s="140"/>
      <c r="B39" s="3"/>
    </row>
    <row r="40" s="2" customFormat="1" ht="12.75">
      <c r="A40" s="140"/>
    </row>
    <row r="41" s="2" customFormat="1" ht="12.75">
      <c r="A41" s="140"/>
    </row>
    <row r="42" s="2" customFormat="1" ht="12.75">
      <c r="A42" s="140"/>
    </row>
  </sheetData>
  <sheetProtection password="CA1D" sheet="1"/>
  <hyperlinks>
    <hyperlink ref="B13" r:id="rId1" display="riina@kysk.ee"/>
  </hyperlink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N18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C173" sqref="C173"/>
    </sheetView>
  </sheetViews>
  <sheetFormatPr defaultColWidth="9.140625" defaultRowHeight="12.75"/>
  <cols>
    <col min="1" max="1" width="16.00390625" style="86" customWidth="1"/>
    <col min="2" max="2" width="9.140625" style="90" customWidth="1"/>
    <col min="3" max="4" width="10.421875" style="90" customWidth="1"/>
    <col min="5" max="6" width="9.140625" style="90" customWidth="1"/>
    <col min="7" max="7" width="13.8515625" style="90" customWidth="1"/>
    <col min="8" max="8" width="12.140625" style="90" customWidth="1"/>
    <col min="9" max="9" width="11.7109375" style="90" customWidth="1"/>
    <col min="10" max="10" width="48.57421875" style="154" customWidth="1"/>
    <col min="11" max="11" width="11.00390625" style="90" customWidth="1"/>
    <col min="12" max="13" width="11.57421875" style="90" customWidth="1"/>
    <col min="14" max="14" width="6.140625" style="86" customWidth="1"/>
    <col min="15" max="16384" width="9.140625" style="86" customWidth="1"/>
  </cols>
  <sheetData>
    <row r="1" spans="1:14" ht="7.5" customHeight="1">
      <c r="A1" s="91"/>
      <c r="B1" s="92"/>
      <c r="C1" s="92"/>
      <c r="D1" s="92">
        <f>eelarve!B4</f>
        <v>0</v>
      </c>
      <c r="E1" s="92"/>
      <c r="F1" s="92"/>
      <c r="G1" s="92"/>
      <c r="H1" s="92"/>
      <c r="I1" s="93"/>
      <c r="J1" s="152"/>
      <c r="K1" s="94"/>
      <c r="L1" s="94"/>
      <c r="M1" s="92"/>
      <c r="N1" s="95"/>
    </row>
    <row r="2" spans="1:14" ht="15">
      <c r="A2" s="96" t="s">
        <v>45</v>
      </c>
      <c r="B2" s="92"/>
      <c r="C2" s="92"/>
      <c r="D2" s="92"/>
      <c r="E2" s="92"/>
      <c r="F2" s="92"/>
      <c r="G2" s="92"/>
      <c r="H2" s="92"/>
      <c r="I2" s="93"/>
      <c r="J2" s="351" t="str">
        <f>'1. Tööjõukulud'!J2:J3</f>
        <v>KÜSK projektiga seotud kulude tähis toetuse saaja raamatupidamisdokumentidel:</v>
      </c>
      <c r="K2" s="352" t="s">
        <v>48</v>
      </c>
      <c r="L2" s="352"/>
      <c r="M2" s="128">
        <f>'1. Tööjõukulud'!M2</f>
        <v>0</v>
      </c>
      <c r="N2" s="95"/>
    </row>
    <row r="3" spans="1:14" ht="15" customHeight="1">
      <c r="A3" s="116" t="s">
        <v>41</v>
      </c>
      <c r="B3" s="117">
        <f>eelarve!E31</f>
        <v>0</v>
      </c>
      <c r="C3" s="117">
        <f>eelarve!F31</f>
        <v>0</v>
      </c>
      <c r="D3" s="117">
        <f>eelarve!G31</f>
        <v>0</v>
      </c>
      <c r="E3" s="117">
        <f>eelarve!H31</f>
        <v>0</v>
      </c>
      <c r="F3" s="117">
        <f>eelarve!I31</f>
        <v>0</v>
      </c>
      <c r="G3" s="97"/>
      <c r="H3" s="92"/>
      <c r="I3" s="98"/>
      <c r="J3" s="351"/>
      <c r="K3" s="94"/>
      <c r="L3" s="94"/>
      <c r="M3" s="120" t="s">
        <v>44</v>
      </c>
      <c r="N3" s="95"/>
    </row>
    <row r="4" spans="1:14" s="87" customFormat="1" ht="17.25" customHeight="1">
      <c r="A4" s="99" t="s">
        <v>42</v>
      </c>
      <c r="B4" s="100"/>
      <c r="C4" s="100">
        <f>C11+C29+C47+C65+C83+C101+C119+C137+C155+C173</f>
        <v>0</v>
      </c>
      <c r="D4" s="100">
        <f>D11+D29+D47+D65+D83+D101+D119+D137+D155+D173</f>
        <v>0</v>
      </c>
      <c r="E4" s="100">
        <f>E11+E29+E47+E65+E83+E101+E119+E137+E155+E173</f>
        <v>0</v>
      </c>
      <c r="F4" s="100">
        <f>F11+F29+F47+F65+F83+F101+F119+F137+F155+F173</f>
        <v>0</v>
      </c>
      <c r="G4" s="101"/>
      <c r="H4" s="101"/>
      <c r="I4" s="102"/>
      <c r="J4" s="155">
        <f>'1. Tööjõukulud'!J4</f>
        <v>0</v>
      </c>
      <c r="K4" s="103"/>
      <c r="L4" s="103"/>
      <c r="M4" s="115">
        <f>B3-C4-D4-E4-F4</f>
        <v>0</v>
      </c>
      <c r="N4" s="104"/>
    </row>
    <row r="5" spans="1:14" ht="16.5" customHeight="1">
      <c r="A5" s="105"/>
      <c r="B5" s="118" t="e">
        <f>(C4+D4+E4+F4)/B3</f>
        <v>#DIV/0!</v>
      </c>
      <c r="C5" s="119">
        <f>IF(C3&gt;0,C4/C3,"")</f>
      </c>
      <c r="D5" s="119">
        <f>IF(D3&gt;0,D4/D3,"")</f>
      </c>
      <c r="E5" s="119">
        <f>IF(E3&gt;0,E4/E3,"")</f>
      </c>
      <c r="F5" s="119">
        <f>IF(F3&gt;0,F4/F3,"")</f>
      </c>
      <c r="G5" s="92"/>
      <c r="H5" s="92"/>
      <c r="I5" s="93"/>
      <c r="J5" s="152"/>
      <c r="K5" s="94"/>
      <c r="L5" s="94"/>
      <c r="M5" s="92"/>
      <c r="N5" s="95"/>
    </row>
    <row r="6" spans="1:14" s="88" customFormat="1" ht="18" customHeight="1">
      <c r="A6" s="334" t="s">
        <v>35</v>
      </c>
      <c r="B6" s="331" t="s">
        <v>29</v>
      </c>
      <c r="C6" s="344" t="s">
        <v>30</v>
      </c>
      <c r="D6" s="344"/>
      <c r="E6" s="344"/>
      <c r="F6" s="344"/>
      <c r="G6" s="345"/>
      <c r="H6" s="345"/>
      <c r="I6" s="345"/>
      <c r="J6" s="345"/>
      <c r="K6" s="345"/>
      <c r="L6" s="346"/>
      <c r="M6" s="347" t="s">
        <v>40</v>
      </c>
      <c r="N6" s="106"/>
    </row>
    <row r="7" spans="1:14" s="88" customFormat="1" ht="18" customHeight="1">
      <c r="A7" s="335"/>
      <c r="B7" s="332"/>
      <c r="C7" s="337" t="s">
        <v>31</v>
      </c>
      <c r="D7" s="338"/>
      <c r="E7" s="338"/>
      <c r="F7" s="339"/>
      <c r="G7" s="340" t="s">
        <v>43</v>
      </c>
      <c r="H7" s="342" t="s">
        <v>32</v>
      </c>
      <c r="I7" s="340" t="s">
        <v>33</v>
      </c>
      <c r="J7" s="325" t="s">
        <v>34</v>
      </c>
      <c r="K7" s="327" t="s">
        <v>108</v>
      </c>
      <c r="L7" s="329" t="s">
        <v>36</v>
      </c>
      <c r="M7" s="348"/>
      <c r="N7" s="106"/>
    </row>
    <row r="8" spans="1:14" ht="54" customHeight="1">
      <c r="A8" s="336"/>
      <c r="B8" s="333"/>
      <c r="C8" s="107" t="s">
        <v>6</v>
      </c>
      <c r="D8" s="107" t="s">
        <v>38</v>
      </c>
      <c r="E8" s="108" t="s">
        <v>37</v>
      </c>
      <c r="F8" s="108" t="s">
        <v>39</v>
      </c>
      <c r="G8" s="341"/>
      <c r="H8" s="343"/>
      <c r="I8" s="341"/>
      <c r="J8" s="326"/>
      <c r="K8" s="328"/>
      <c r="L8" s="330"/>
      <c r="M8" s="349"/>
      <c r="N8" s="95"/>
    </row>
    <row r="9" spans="1:14" ht="12.75">
      <c r="A9" s="109"/>
      <c r="B9" s="314">
        <f>eelarve!E32</f>
        <v>0</v>
      </c>
      <c r="C9" s="314">
        <f>eelarve!F32</f>
        <v>0</v>
      </c>
      <c r="D9" s="314">
        <f>eelarve!G32</f>
        <v>0</v>
      </c>
      <c r="E9" s="314">
        <f>eelarve!H32</f>
        <v>0</v>
      </c>
      <c r="F9" s="314">
        <f>eelarve!I32</f>
        <v>0</v>
      </c>
      <c r="G9" s="316"/>
      <c r="H9" s="317"/>
      <c r="I9" s="317"/>
      <c r="J9" s="317"/>
      <c r="K9" s="317"/>
      <c r="L9" s="318"/>
      <c r="M9" s="301">
        <f>B9-C11-D11-E11-F11</f>
        <v>0</v>
      </c>
      <c r="N9" s="95"/>
    </row>
    <row r="10" spans="1:14" s="89" customFormat="1" ht="3.75" customHeight="1">
      <c r="A10" s="304" t="str">
        <f>eelarve!A32</f>
        <v>2.1.</v>
      </c>
      <c r="B10" s="315"/>
      <c r="C10" s="315"/>
      <c r="D10" s="315"/>
      <c r="E10" s="315"/>
      <c r="F10" s="315"/>
      <c r="G10" s="319"/>
      <c r="H10" s="320"/>
      <c r="I10" s="320"/>
      <c r="J10" s="320"/>
      <c r="K10" s="320"/>
      <c r="L10" s="321"/>
      <c r="M10" s="302"/>
      <c r="N10" s="110"/>
    </row>
    <row r="11" spans="1:14" s="89" customFormat="1" ht="15.75" customHeight="1">
      <c r="A11" s="304"/>
      <c r="B11" s="308"/>
      <c r="C11" s="111">
        <f>SUM(C12:C26)</f>
        <v>0</v>
      </c>
      <c r="D11" s="111">
        <f>SUM(D12:D26)</f>
        <v>0</v>
      </c>
      <c r="E11" s="111">
        <f>SUM(E12:E26)</f>
        <v>0</v>
      </c>
      <c r="F11" s="111">
        <f>SUM(F12:F26)</f>
        <v>0</v>
      </c>
      <c r="G11" s="322"/>
      <c r="H11" s="323"/>
      <c r="I11" s="323"/>
      <c r="J11" s="323"/>
      <c r="K11" s="323"/>
      <c r="L11" s="324"/>
      <c r="M11" s="303"/>
      <c r="N11" s="110"/>
    </row>
    <row r="12" spans="1:14" ht="12.75">
      <c r="A12" s="305"/>
      <c r="B12" s="309"/>
      <c r="C12" s="166"/>
      <c r="D12" s="166"/>
      <c r="E12" s="166"/>
      <c r="F12" s="166"/>
      <c r="G12" s="168"/>
      <c r="H12" s="233"/>
      <c r="I12" s="234"/>
      <c r="J12" s="235"/>
      <c r="K12" s="168"/>
      <c r="L12" s="169"/>
      <c r="M12" s="311"/>
      <c r="N12" s="95"/>
    </row>
    <row r="13" spans="1:14" ht="12.75">
      <c r="A13" s="305"/>
      <c r="B13" s="309"/>
      <c r="C13" s="166"/>
      <c r="D13" s="166"/>
      <c r="E13" s="166"/>
      <c r="F13" s="166"/>
      <c r="G13" s="168"/>
      <c r="H13" s="233"/>
      <c r="I13" s="234"/>
      <c r="J13" s="235"/>
      <c r="K13" s="168"/>
      <c r="L13" s="169"/>
      <c r="M13" s="312"/>
      <c r="N13" s="95"/>
    </row>
    <row r="14" spans="1:14" ht="12.75">
      <c r="A14" s="305"/>
      <c r="B14" s="309"/>
      <c r="C14" s="166"/>
      <c r="D14" s="166"/>
      <c r="E14" s="166"/>
      <c r="F14" s="166"/>
      <c r="G14" s="171"/>
      <c r="H14" s="171"/>
      <c r="I14" s="236"/>
      <c r="J14" s="237"/>
      <c r="K14" s="171"/>
      <c r="L14" s="169"/>
      <c r="M14" s="312"/>
      <c r="N14" s="95"/>
    </row>
    <row r="15" spans="1:14" ht="12.75">
      <c r="A15" s="305"/>
      <c r="B15" s="309"/>
      <c r="C15" s="166"/>
      <c r="D15" s="166"/>
      <c r="E15" s="166"/>
      <c r="F15" s="166"/>
      <c r="G15" s="171"/>
      <c r="H15" s="171"/>
      <c r="I15" s="236"/>
      <c r="J15" s="237"/>
      <c r="K15" s="171"/>
      <c r="L15" s="169"/>
      <c r="M15" s="312"/>
      <c r="N15" s="95"/>
    </row>
    <row r="16" spans="1:14" ht="12.75">
      <c r="A16" s="305"/>
      <c r="B16" s="309"/>
      <c r="C16" s="166"/>
      <c r="D16" s="166"/>
      <c r="E16" s="166"/>
      <c r="F16" s="166"/>
      <c r="G16" s="171"/>
      <c r="H16" s="171"/>
      <c r="I16" s="236"/>
      <c r="J16" s="237"/>
      <c r="K16" s="171"/>
      <c r="L16" s="169"/>
      <c r="M16" s="312"/>
      <c r="N16" s="95"/>
    </row>
    <row r="17" spans="1:14" ht="12.75">
      <c r="A17" s="305"/>
      <c r="B17" s="309"/>
      <c r="C17" s="166"/>
      <c r="D17" s="166"/>
      <c r="E17" s="166"/>
      <c r="F17" s="166"/>
      <c r="G17" s="171"/>
      <c r="H17" s="171"/>
      <c r="I17" s="236"/>
      <c r="J17" s="237"/>
      <c r="K17" s="171"/>
      <c r="L17" s="169"/>
      <c r="M17" s="312"/>
      <c r="N17" s="95"/>
    </row>
    <row r="18" spans="1:14" ht="12.75">
      <c r="A18" s="305"/>
      <c r="B18" s="309"/>
      <c r="C18" s="166"/>
      <c r="D18" s="166"/>
      <c r="E18" s="166"/>
      <c r="F18" s="166"/>
      <c r="G18" s="171"/>
      <c r="H18" s="171"/>
      <c r="I18" s="236"/>
      <c r="J18" s="237"/>
      <c r="K18" s="171"/>
      <c r="L18" s="169"/>
      <c r="M18" s="312"/>
      <c r="N18" s="95"/>
    </row>
    <row r="19" spans="1:14" ht="12.75">
      <c r="A19" s="306"/>
      <c r="B19" s="309"/>
      <c r="C19" s="166"/>
      <c r="D19" s="166"/>
      <c r="E19" s="166"/>
      <c r="F19" s="166"/>
      <c r="G19" s="171"/>
      <c r="H19" s="171"/>
      <c r="I19" s="236"/>
      <c r="J19" s="237"/>
      <c r="K19" s="171"/>
      <c r="L19" s="169"/>
      <c r="M19" s="312"/>
      <c r="N19" s="95"/>
    </row>
    <row r="20" spans="1:14" ht="12.75">
      <c r="A20" s="306"/>
      <c r="B20" s="309"/>
      <c r="C20" s="166"/>
      <c r="D20" s="166"/>
      <c r="E20" s="166"/>
      <c r="F20" s="166"/>
      <c r="G20" s="171"/>
      <c r="H20" s="171"/>
      <c r="I20" s="236"/>
      <c r="J20" s="237"/>
      <c r="K20" s="171"/>
      <c r="L20" s="169"/>
      <c r="M20" s="312"/>
      <c r="N20" s="95"/>
    </row>
    <row r="21" spans="1:14" ht="12.75">
      <c r="A21" s="306"/>
      <c r="B21" s="309"/>
      <c r="C21" s="166"/>
      <c r="D21" s="166"/>
      <c r="E21" s="166"/>
      <c r="F21" s="166"/>
      <c r="G21" s="171"/>
      <c r="H21" s="171"/>
      <c r="I21" s="236"/>
      <c r="J21" s="237"/>
      <c r="K21" s="171"/>
      <c r="L21" s="169"/>
      <c r="M21" s="312"/>
      <c r="N21" s="95"/>
    </row>
    <row r="22" spans="1:14" ht="12.75">
      <c r="A22" s="306"/>
      <c r="B22" s="309"/>
      <c r="C22" s="166"/>
      <c r="D22" s="166"/>
      <c r="E22" s="166"/>
      <c r="F22" s="166"/>
      <c r="G22" s="171"/>
      <c r="H22" s="171"/>
      <c r="I22" s="236"/>
      <c r="J22" s="237"/>
      <c r="K22" s="171"/>
      <c r="L22" s="169"/>
      <c r="M22" s="312"/>
      <c r="N22" s="95"/>
    </row>
    <row r="23" spans="1:14" ht="12.75">
      <c r="A23" s="306"/>
      <c r="B23" s="309"/>
      <c r="C23" s="166"/>
      <c r="D23" s="176"/>
      <c r="E23" s="166"/>
      <c r="F23" s="166"/>
      <c r="G23" s="171"/>
      <c r="H23" s="171"/>
      <c r="I23" s="236"/>
      <c r="J23" s="237"/>
      <c r="K23" s="171"/>
      <c r="L23" s="169"/>
      <c r="M23" s="312"/>
      <c r="N23" s="95"/>
    </row>
    <row r="24" spans="1:14" ht="12.75">
      <c r="A24" s="306"/>
      <c r="B24" s="309"/>
      <c r="C24" s="166"/>
      <c r="D24" s="166"/>
      <c r="E24" s="166"/>
      <c r="F24" s="166"/>
      <c r="G24" s="171"/>
      <c r="H24" s="171"/>
      <c r="I24" s="236"/>
      <c r="J24" s="237"/>
      <c r="K24" s="171"/>
      <c r="L24" s="169"/>
      <c r="M24" s="312"/>
      <c r="N24" s="95"/>
    </row>
    <row r="25" spans="1:14" ht="12.75">
      <c r="A25" s="306"/>
      <c r="B25" s="309"/>
      <c r="C25" s="166"/>
      <c r="D25" s="166"/>
      <c r="E25" s="166"/>
      <c r="F25" s="166"/>
      <c r="G25" s="171"/>
      <c r="H25" s="171"/>
      <c r="I25" s="236"/>
      <c r="J25" s="237"/>
      <c r="K25" s="171"/>
      <c r="L25" s="169"/>
      <c r="M25" s="312"/>
      <c r="N25" s="95"/>
    </row>
    <row r="26" spans="1:14" ht="12.75">
      <c r="A26" s="307"/>
      <c r="B26" s="310"/>
      <c r="C26" s="173"/>
      <c r="D26" s="173"/>
      <c r="E26" s="173"/>
      <c r="F26" s="173"/>
      <c r="G26" s="173"/>
      <c r="H26" s="173"/>
      <c r="I26" s="238"/>
      <c r="J26" s="239"/>
      <c r="K26" s="173"/>
      <c r="L26" s="240"/>
      <c r="M26" s="313"/>
      <c r="N26" s="95"/>
    </row>
    <row r="27" spans="1:14" ht="12.75">
      <c r="A27" s="109"/>
      <c r="B27" s="314">
        <f>eelarve!E33</f>
        <v>0</v>
      </c>
      <c r="C27" s="314">
        <f>eelarve!F33</f>
        <v>0</v>
      </c>
      <c r="D27" s="314">
        <f>eelarve!G33</f>
        <v>0</v>
      </c>
      <c r="E27" s="314">
        <f>eelarve!H33</f>
        <v>0</v>
      </c>
      <c r="F27" s="314">
        <f>eelarve!I33</f>
        <v>0</v>
      </c>
      <c r="G27" s="316"/>
      <c r="H27" s="317"/>
      <c r="I27" s="317"/>
      <c r="J27" s="317"/>
      <c r="K27" s="317"/>
      <c r="L27" s="318"/>
      <c r="M27" s="301">
        <f>B27-C29-D29-E29-F29</f>
        <v>0</v>
      </c>
      <c r="N27" s="95"/>
    </row>
    <row r="28" spans="1:14" ht="6.75" customHeight="1">
      <c r="A28" s="304" t="str">
        <f>eelarve!A33</f>
        <v>2.2.</v>
      </c>
      <c r="B28" s="315"/>
      <c r="C28" s="315"/>
      <c r="D28" s="315"/>
      <c r="E28" s="315"/>
      <c r="F28" s="315"/>
      <c r="G28" s="319"/>
      <c r="H28" s="320"/>
      <c r="I28" s="320"/>
      <c r="J28" s="320"/>
      <c r="K28" s="320"/>
      <c r="L28" s="321"/>
      <c r="M28" s="302"/>
      <c r="N28" s="95"/>
    </row>
    <row r="29" spans="1:14" ht="16.5" customHeight="1">
      <c r="A29" s="304"/>
      <c r="B29" s="308"/>
      <c r="C29" s="111">
        <f>SUM(C30:C44)</f>
        <v>0</v>
      </c>
      <c r="D29" s="111">
        <f>SUM(D30:D44)</f>
        <v>0</v>
      </c>
      <c r="E29" s="111">
        <f>SUM(E30:E44)</f>
        <v>0</v>
      </c>
      <c r="F29" s="111">
        <f>SUM(F30:F44)</f>
        <v>0</v>
      </c>
      <c r="G29" s="322"/>
      <c r="H29" s="323"/>
      <c r="I29" s="323"/>
      <c r="J29" s="323"/>
      <c r="K29" s="323"/>
      <c r="L29" s="324"/>
      <c r="M29" s="303"/>
      <c r="N29" s="95"/>
    </row>
    <row r="30" spans="1:14" ht="12.75">
      <c r="A30" s="305"/>
      <c r="B30" s="309"/>
      <c r="C30" s="166"/>
      <c r="D30" s="166"/>
      <c r="E30" s="166"/>
      <c r="F30" s="166"/>
      <c r="G30" s="168"/>
      <c r="H30" s="233"/>
      <c r="I30" s="234"/>
      <c r="J30" s="235"/>
      <c r="K30" s="168"/>
      <c r="L30" s="169"/>
      <c r="M30" s="311"/>
      <c r="N30" s="95"/>
    </row>
    <row r="31" spans="1:14" ht="12.75">
      <c r="A31" s="305"/>
      <c r="B31" s="309"/>
      <c r="C31" s="166"/>
      <c r="D31" s="166"/>
      <c r="E31" s="166"/>
      <c r="F31" s="166"/>
      <c r="G31" s="168"/>
      <c r="H31" s="233"/>
      <c r="I31" s="234"/>
      <c r="J31" s="235"/>
      <c r="K31" s="168"/>
      <c r="L31" s="169"/>
      <c r="M31" s="312"/>
      <c r="N31" s="95"/>
    </row>
    <row r="32" spans="1:14" ht="12.75">
      <c r="A32" s="305"/>
      <c r="B32" s="309"/>
      <c r="C32" s="166"/>
      <c r="D32" s="166"/>
      <c r="E32" s="166"/>
      <c r="F32" s="166"/>
      <c r="G32" s="171"/>
      <c r="H32" s="171"/>
      <c r="I32" s="236"/>
      <c r="J32" s="237"/>
      <c r="K32" s="171"/>
      <c r="L32" s="169"/>
      <c r="M32" s="312"/>
      <c r="N32" s="95"/>
    </row>
    <row r="33" spans="1:14" ht="12.75">
      <c r="A33" s="305"/>
      <c r="B33" s="309"/>
      <c r="C33" s="166"/>
      <c r="D33" s="166"/>
      <c r="E33" s="166"/>
      <c r="F33" s="166"/>
      <c r="G33" s="171"/>
      <c r="H33" s="171"/>
      <c r="I33" s="236"/>
      <c r="J33" s="237"/>
      <c r="K33" s="171"/>
      <c r="L33" s="169"/>
      <c r="M33" s="312"/>
      <c r="N33" s="95"/>
    </row>
    <row r="34" spans="1:14" ht="12.75">
      <c r="A34" s="305"/>
      <c r="B34" s="309"/>
      <c r="C34" s="166"/>
      <c r="D34" s="166"/>
      <c r="E34" s="166"/>
      <c r="F34" s="166"/>
      <c r="G34" s="171"/>
      <c r="H34" s="171"/>
      <c r="I34" s="236"/>
      <c r="J34" s="237"/>
      <c r="K34" s="171"/>
      <c r="L34" s="169"/>
      <c r="M34" s="312"/>
      <c r="N34" s="95"/>
    </row>
    <row r="35" spans="1:14" ht="12.75">
      <c r="A35" s="305"/>
      <c r="B35" s="309"/>
      <c r="C35" s="166"/>
      <c r="D35" s="166"/>
      <c r="E35" s="166"/>
      <c r="F35" s="166"/>
      <c r="G35" s="171"/>
      <c r="H35" s="171"/>
      <c r="I35" s="236"/>
      <c r="J35" s="237"/>
      <c r="K35" s="171"/>
      <c r="L35" s="169"/>
      <c r="M35" s="312"/>
      <c r="N35" s="95"/>
    </row>
    <row r="36" spans="1:14" ht="12.75">
      <c r="A36" s="305"/>
      <c r="B36" s="309"/>
      <c r="C36" s="166"/>
      <c r="D36" s="166"/>
      <c r="E36" s="166"/>
      <c r="F36" s="166"/>
      <c r="G36" s="171"/>
      <c r="H36" s="171"/>
      <c r="I36" s="236"/>
      <c r="J36" s="237"/>
      <c r="K36" s="171"/>
      <c r="L36" s="169"/>
      <c r="M36" s="312"/>
      <c r="N36" s="95"/>
    </row>
    <row r="37" spans="1:14" ht="12.75">
      <c r="A37" s="306"/>
      <c r="B37" s="309"/>
      <c r="C37" s="166"/>
      <c r="D37" s="166"/>
      <c r="E37" s="166"/>
      <c r="F37" s="166"/>
      <c r="G37" s="171"/>
      <c r="H37" s="171"/>
      <c r="I37" s="236"/>
      <c r="J37" s="237"/>
      <c r="K37" s="171"/>
      <c r="L37" s="169"/>
      <c r="M37" s="312"/>
      <c r="N37" s="95"/>
    </row>
    <row r="38" spans="1:14" ht="12.75">
      <c r="A38" s="306"/>
      <c r="B38" s="309"/>
      <c r="C38" s="166"/>
      <c r="D38" s="166"/>
      <c r="E38" s="166"/>
      <c r="F38" s="166"/>
      <c r="G38" s="171"/>
      <c r="H38" s="171"/>
      <c r="I38" s="236"/>
      <c r="J38" s="237"/>
      <c r="K38" s="171"/>
      <c r="L38" s="169"/>
      <c r="M38" s="312"/>
      <c r="N38" s="95"/>
    </row>
    <row r="39" spans="1:14" ht="12.75">
      <c r="A39" s="306"/>
      <c r="B39" s="309"/>
      <c r="C39" s="166"/>
      <c r="D39" s="166"/>
      <c r="E39" s="166"/>
      <c r="F39" s="166"/>
      <c r="G39" s="171"/>
      <c r="H39" s="171"/>
      <c r="I39" s="236"/>
      <c r="J39" s="237"/>
      <c r="K39" s="171"/>
      <c r="L39" s="169"/>
      <c r="M39" s="312"/>
      <c r="N39" s="95"/>
    </row>
    <row r="40" spans="1:14" ht="12.75">
      <c r="A40" s="306"/>
      <c r="B40" s="309"/>
      <c r="C40" s="166"/>
      <c r="D40" s="166"/>
      <c r="E40" s="166"/>
      <c r="F40" s="166"/>
      <c r="G40" s="171"/>
      <c r="H40" s="171"/>
      <c r="I40" s="236"/>
      <c r="J40" s="237"/>
      <c r="K40" s="171"/>
      <c r="L40" s="169"/>
      <c r="M40" s="312"/>
      <c r="N40" s="95"/>
    </row>
    <row r="41" spans="1:14" ht="12.75">
      <c r="A41" s="306"/>
      <c r="B41" s="309"/>
      <c r="C41" s="166"/>
      <c r="D41" s="166"/>
      <c r="E41" s="166"/>
      <c r="F41" s="166"/>
      <c r="G41" s="171"/>
      <c r="H41" s="171"/>
      <c r="I41" s="236"/>
      <c r="J41" s="237"/>
      <c r="K41" s="171"/>
      <c r="L41" s="169"/>
      <c r="M41" s="312"/>
      <c r="N41" s="95"/>
    </row>
    <row r="42" spans="1:14" ht="12.75">
      <c r="A42" s="306"/>
      <c r="B42" s="309"/>
      <c r="C42" s="166"/>
      <c r="D42" s="166"/>
      <c r="E42" s="166"/>
      <c r="F42" s="166"/>
      <c r="G42" s="171"/>
      <c r="H42" s="233"/>
      <c r="I42" s="236"/>
      <c r="J42" s="237"/>
      <c r="K42" s="171"/>
      <c r="L42" s="169"/>
      <c r="M42" s="312"/>
      <c r="N42" s="95"/>
    </row>
    <row r="43" spans="1:14" ht="12.75">
      <c r="A43" s="306"/>
      <c r="B43" s="309"/>
      <c r="C43" s="166"/>
      <c r="D43" s="166"/>
      <c r="E43" s="166"/>
      <c r="F43" s="166"/>
      <c r="G43" s="171"/>
      <c r="H43" s="171"/>
      <c r="I43" s="236"/>
      <c r="J43" s="237"/>
      <c r="K43" s="171"/>
      <c r="L43" s="169"/>
      <c r="M43" s="312"/>
      <c r="N43" s="95"/>
    </row>
    <row r="44" spans="1:14" ht="12.75">
      <c r="A44" s="307"/>
      <c r="B44" s="310"/>
      <c r="C44" s="173"/>
      <c r="D44" s="173"/>
      <c r="E44" s="173"/>
      <c r="F44" s="173"/>
      <c r="G44" s="173"/>
      <c r="H44" s="173"/>
      <c r="I44" s="238"/>
      <c r="J44" s="239"/>
      <c r="K44" s="173"/>
      <c r="L44" s="240"/>
      <c r="M44" s="313"/>
      <c r="N44" s="95"/>
    </row>
    <row r="45" spans="1:14" ht="12.75">
      <c r="A45" s="109"/>
      <c r="B45" s="314">
        <f>eelarve!E34</f>
        <v>0</v>
      </c>
      <c r="C45" s="314">
        <f>eelarve!F34</f>
        <v>0</v>
      </c>
      <c r="D45" s="314">
        <f>eelarve!G34</f>
        <v>0</v>
      </c>
      <c r="E45" s="314">
        <f>eelarve!H34</f>
        <v>0</v>
      </c>
      <c r="F45" s="314">
        <f>eelarve!I34</f>
        <v>0</v>
      </c>
      <c r="G45" s="316"/>
      <c r="H45" s="317"/>
      <c r="I45" s="317"/>
      <c r="J45" s="317"/>
      <c r="K45" s="317"/>
      <c r="L45" s="318"/>
      <c r="M45" s="301">
        <f>B45-C47-D47-E47-F47</f>
        <v>0</v>
      </c>
      <c r="N45" s="95"/>
    </row>
    <row r="46" spans="1:14" ht="6" customHeight="1">
      <c r="A46" s="304">
        <f>eelarve!A34</f>
        <v>0</v>
      </c>
      <c r="B46" s="315"/>
      <c r="C46" s="315"/>
      <c r="D46" s="315"/>
      <c r="E46" s="315"/>
      <c r="F46" s="315"/>
      <c r="G46" s="319"/>
      <c r="H46" s="320"/>
      <c r="I46" s="320"/>
      <c r="J46" s="320"/>
      <c r="K46" s="320"/>
      <c r="L46" s="321"/>
      <c r="M46" s="302"/>
      <c r="N46" s="95"/>
    </row>
    <row r="47" spans="1:14" ht="15.75" customHeight="1">
      <c r="A47" s="304"/>
      <c r="B47" s="308"/>
      <c r="C47" s="111">
        <f>SUM(C48:C62)</f>
        <v>0</v>
      </c>
      <c r="D47" s="111">
        <f>SUM(D48:D62)</f>
        <v>0</v>
      </c>
      <c r="E47" s="111">
        <f>SUM(E48:E62)</f>
        <v>0</v>
      </c>
      <c r="F47" s="111">
        <f>SUM(F48:F62)</f>
        <v>0</v>
      </c>
      <c r="G47" s="322"/>
      <c r="H47" s="323"/>
      <c r="I47" s="323"/>
      <c r="J47" s="323"/>
      <c r="K47" s="323"/>
      <c r="L47" s="324"/>
      <c r="M47" s="303"/>
      <c r="N47" s="95"/>
    </row>
    <row r="48" spans="1:14" ht="12.75">
      <c r="A48" s="305"/>
      <c r="B48" s="309"/>
      <c r="C48" s="166"/>
      <c r="D48" s="166"/>
      <c r="E48" s="166"/>
      <c r="F48" s="166"/>
      <c r="G48" s="168"/>
      <c r="H48" s="233"/>
      <c r="I48" s="234"/>
      <c r="J48" s="235"/>
      <c r="K48" s="168"/>
      <c r="L48" s="169"/>
      <c r="M48" s="311"/>
      <c r="N48" s="95"/>
    </row>
    <row r="49" spans="1:14" ht="12.75">
      <c r="A49" s="305"/>
      <c r="B49" s="309"/>
      <c r="C49" s="166"/>
      <c r="D49" s="166"/>
      <c r="E49" s="166"/>
      <c r="F49" s="166"/>
      <c r="G49" s="168"/>
      <c r="H49" s="233"/>
      <c r="I49" s="234"/>
      <c r="J49" s="235"/>
      <c r="K49" s="168"/>
      <c r="L49" s="169"/>
      <c r="M49" s="312"/>
      <c r="N49" s="95"/>
    </row>
    <row r="50" spans="1:14" ht="12.75">
      <c r="A50" s="305"/>
      <c r="B50" s="309"/>
      <c r="C50" s="166"/>
      <c r="D50" s="166"/>
      <c r="E50" s="166"/>
      <c r="F50" s="166"/>
      <c r="G50" s="171"/>
      <c r="H50" s="171"/>
      <c r="I50" s="236"/>
      <c r="J50" s="237"/>
      <c r="K50" s="171"/>
      <c r="L50" s="169"/>
      <c r="M50" s="312"/>
      <c r="N50" s="95"/>
    </row>
    <row r="51" spans="1:14" ht="12.75">
      <c r="A51" s="305"/>
      <c r="B51" s="309"/>
      <c r="C51" s="166"/>
      <c r="D51" s="166"/>
      <c r="E51" s="166"/>
      <c r="F51" s="166"/>
      <c r="G51" s="171"/>
      <c r="H51" s="171"/>
      <c r="I51" s="236"/>
      <c r="J51" s="237"/>
      <c r="K51" s="171"/>
      <c r="L51" s="169"/>
      <c r="M51" s="312"/>
      <c r="N51" s="95"/>
    </row>
    <row r="52" spans="1:14" ht="12.75">
      <c r="A52" s="305"/>
      <c r="B52" s="309"/>
      <c r="C52" s="166"/>
      <c r="D52" s="166"/>
      <c r="E52" s="166"/>
      <c r="F52" s="166"/>
      <c r="G52" s="171"/>
      <c r="H52" s="171"/>
      <c r="I52" s="236"/>
      <c r="J52" s="237"/>
      <c r="K52" s="171"/>
      <c r="L52" s="169"/>
      <c r="M52" s="312"/>
      <c r="N52" s="95"/>
    </row>
    <row r="53" spans="1:14" ht="12.75">
      <c r="A53" s="305"/>
      <c r="B53" s="309"/>
      <c r="C53" s="166"/>
      <c r="D53" s="166"/>
      <c r="E53" s="166"/>
      <c r="F53" s="166"/>
      <c r="G53" s="171"/>
      <c r="H53" s="171"/>
      <c r="I53" s="236"/>
      <c r="J53" s="237"/>
      <c r="K53" s="171"/>
      <c r="L53" s="169"/>
      <c r="M53" s="312"/>
      <c r="N53" s="95"/>
    </row>
    <row r="54" spans="1:14" ht="12.75">
      <c r="A54" s="305"/>
      <c r="B54" s="309"/>
      <c r="C54" s="166"/>
      <c r="D54" s="166"/>
      <c r="E54" s="166"/>
      <c r="F54" s="166"/>
      <c r="G54" s="171"/>
      <c r="H54" s="171"/>
      <c r="I54" s="236"/>
      <c r="J54" s="237"/>
      <c r="K54" s="171"/>
      <c r="L54" s="169"/>
      <c r="M54" s="312"/>
      <c r="N54" s="95"/>
    </row>
    <row r="55" spans="1:14" ht="12.75">
      <c r="A55" s="306"/>
      <c r="B55" s="309"/>
      <c r="C55" s="166"/>
      <c r="D55" s="166"/>
      <c r="E55" s="166"/>
      <c r="F55" s="166"/>
      <c r="G55" s="171"/>
      <c r="H55" s="171"/>
      <c r="I55" s="236"/>
      <c r="J55" s="237"/>
      <c r="K55" s="171"/>
      <c r="L55" s="169"/>
      <c r="M55" s="312"/>
      <c r="N55" s="95"/>
    </row>
    <row r="56" spans="1:14" ht="12.75">
      <c r="A56" s="306"/>
      <c r="B56" s="309"/>
      <c r="C56" s="166"/>
      <c r="D56" s="166"/>
      <c r="E56" s="166"/>
      <c r="F56" s="166"/>
      <c r="G56" s="171"/>
      <c r="H56" s="171"/>
      <c r="I56" s="236"/>
      <c r="J56" s="237"/>
      <c r="K56" s="171"/>
      <c r="L56" s="169"/>
      <c r="M56" s="312"/>
      <c r="N56" s="95"/>
    </row>
    <row r="57" spans="1:14" ht="12.75">
      <c r="A57" s="306"/>
      <c r="B57" s="309"/>
      <c r="C57" s="166"/>
      <c r="D57" s="166"/>
      <c r="E57" s="166"/>
      <c r="F57" s="166"/>
      <c r="G57" s="171"/>
      <c r="H57" s="171"/>
      <c r="I57" s="236"/>
      <c r="J57" s="237"/>
      <c r="K57" s="171"/>
      <c r="L57" s="169"/>
      <c r="M57" s="312"/>
      <c r="N57" s="95"/>
    </row>
    <row r="58" spans="1:14" ht="12.75">
      <c r="A58" s="306"/>
      <c r="B58" s="309"/>
      <c r="C58" s="166"/>
      <c r="D58" s="166"/>
      <c r="E58" s="166"/>
      <c r="F58" s="166"/>
      <c r="G58" s="171"/>
      <c r="H58" s="171"/>
      <c r="I58" s="236"/>
      <c r="J58" s="237"/>
      <c r="K58" s="171"/>
      <c r="L58" s="169"/>
      <c r="M58" s="312"/>
      <c r="N58" s="95"/>
    </row>
    <row r="59" spans="1:14" ht="12.75">
      <c r="A59" s="306"/>
      <c r="B59" s="309"/>
      <c r="C59" s="166"/>
      <c r="D59" s="166"/>
      <c r="E59" s="166"/>
      <c r="F59" s="166"/>
      <c r="G59" s="171"/>
      <c r="H59" s="171"/>
      <c r="I59" s="236"/>
      <c r="J59" s="237"/>
      <c r="K59" s="171"/>
      <c r="L59" s="169"/>
      <c r="M59" s="312"/>
      <c r="N59" s="95"/>
    </row>
    <row r="60" spans="1:14" ht="12.75">
      <c r="A60" s="306"/>
      <c r="B60" s="309"/>
      <c r="C60" s="166"/>
      <c r="D60" s="166"/>
      <c r="E60" s="166"/>
      <c r="F60" s="166"/>
      <c r="G60" s="171"/>
      <c r="H60" s="171"/>
      <c r="I60" s="236"/>
      <c r="J60" s="237"/>
      <c r="K60" s="171"/>
      <c r="L60" s="169"/>
      <c r="M60" s="312"/>
      <c r="N60" s="95"/>
    </row>
    <row r="61" spans="1:14" ht="12.75">
      <c r="A61" s="306"/>
      <c r="B61" s="309"/>
      <c r="C61" s="166"/>
      <c r="D61" s="166"/>
      <c r="E61" s="166"/>
      <c r="F61" s="166"/>
      <c r="G61" s="171"/>
      <c r="H61" s="171"/>
      <c r="I61" s="236"/>
      <c r="J61" s="237"/>
      <c r="K61" s="171"/>
      <c r="L61" s="169"/>
      <c r="M61" s="312"/>
      <c r="N61" s="95"/>
    </row>
    <row r="62" spans="1:14" ht="12.75">
      <c r="A62" s="307"/>
      <c r="B62" s="310"/>
      <c r="C62" s="173"/>
      <c r="D62" s="173"/>
      <c r="E62" s="173"/>
      <c r="F62" s="173"/>
      <c r="G62" s="173"/>
      <c r="H62" s="173"/>
      <c r="I62" s="238"/>
      <c r="J62" s="239"/>
      <c r="K62" s="173"/>
      <c r="L62" s="240"/>
      <c r="M62" s="313"/>
      <c r="N62" s="95"/>
    </row>
    <row r="63" spans="1:14" ht="12.75">
      <c r="A63" s="109"/>
      <c r="B63" s="314">
        <f>eelarve!E35</f>
        <v>0</v>
      </c>
      <c r="C63" s="314">
        <f>eelarve!F35</f>
        <v>0</v>
      </c>
      <c r="D63" s="314">
        <f>eelarve!G35</f>
        <v>0</v>
      </c>
      <c r="E63" s="314">
        <f>eelarve!H35</f>
        <v>0</v>
      </c>
      <c r="F63" s="314">
        <f>eelarve!I35</f>
        <v>0</v>
      </c>
      <c r="G63" s="316"/>
      <c r="H63" s="317"/>
      <c r="I63" s="317"/>
      <c r="J63" s="317"/>
      <c r="K63" s="317"/>
      <c r="L63" s="318"/>
      <c r="M63" s="301">
        <f>B63-C65-D65-E65-F65</f>
        <v>0</v>
      </c>
      <c r="N63" s="95"/>
    </row>
    <row r="64" spans="1:14" ht="3.75" customHeight="1">
      <c r="A64" s="304">
        <f>eelarve!A35</f>
        <v>0</v>
      </c>
      <c r="B64" s="315"/>
      <c r="C64" s="315"/>
      <c r="D64" s="315"/>
      <c r="E64" s="315"/>
      <c r="F64" s="315"/>
      <c r="G64" s="319"/>
      <c r="H64" s="320"/>
      <c r="I64" s="320"/>
      <c r="J64" s="320"/>
      <c r="K64" s="320"/>
      <c r="L64" s="321"/>
      <c r="M64" s="302"/>
      <c r="N64" s="95"/>
    </row>
    <row r="65" spans="1:14" ht="19.5" customHeight="1">
      <c r="A65" s="304"/>
      <c r="B65" s="308"/>
      <c r="C65" s="111">
        <f>SUM(C66:C80)</f>
        <v>0</v>
      </c>
      <c r="D65" s="111">
        <f>SUM(D66:D80)</f>
        <v>0</v>
      </c>
      <c r="E65" s="111">
        <f>SUM(E66:E80)</f>
        <v>0</v>
      </c>
      <c r="F65" s="111">
        <f>SUM(F66:F80)</f>
        <v>0</v>
      </c>
      <c r="G65" s="322"/>
      <c r="H65" s="323"/>
      <c r="I65" s="323"/>
      <c r="J65" s="323"/>
      <c r="K65" s="323"/>
      <c r="L65" s="324"/>
      <c r="M65" s="303"/>
      <c r="N65" s="95"/>
    </row>
    <row r="66" spans="1:14" ht="12.75">
      <c r="A66" s="305"/>
      <c r="B66" s="309"/>
      <c r="C66" s="166"/>
      <c r="D66" s="166"/>
      <c r="E66" s="166"/>
      <c r="F66" s="166"/>
      <c r="G66" s="168"/>
      <c r="H66" s="233"/>
      <c r="I66" s="234"/>
      <c r="J66" s="235"/>
      <c r="K66" s="168"/>
      <c r="L66" s="169"/>
      <c r="M66" s="311"/>
      <c r="N66" s="95"/>
    </row>
    <row r="67" spans="1:14" ht="12.75">
      <c r="A67" s="305"/>
      <c r="B67" s="309"/>
      <c r="C67" s="166"/>
      <c r="D67" s="166"/>
      <c r="E67" s="166"/>
      <c r="F67" s="166"/>
      <c r="G67" s="168"/>
      <c r="H67" s="233"/>
      <c r="I67" s="234"/>
      <c r="J67" s="235"/>
      <c r="K67" s="168"/>
      <c r="L67" s="169"/>
      <c r="M67" s="312"/>
      <c r="N67" s="95"/>
    </row>
    <row r="68" spans="1:14" ht="12.75">
      <c r="A68" s="305"/>
      <c r="B68" s="309"/>
      <c r="C68" s="166"/>
      <c r="D68" s="166"/>
      <c r="E68" s="166"/>
      <c r="F68" s="166"/>
      <c r="G68" s="171"/>
      <c r="H68" s="171"/>
      <c r="I68" s="236"/>
      <c r="J68" s="237"/>
      <c r="K68" s="171"/>
      <c r="L68" s="169"/>
      <c r="M68" s="312"/>
      <c r="N68" s="95"/>
    </row>
    <row r="69" spans="1:14" ht="12.75">
      <c r="A69" s="305"/>
      <c r="B69" s="309"/>
      <c r="C69" s="166"/>
      <c r="D69" s="166"/>
      <c r="E69" s="166"/>
      <c r="F69" s="166"/>
      <c r="G69" s="171"/>
      <c r="H69" s="171"/>
      <c r="I69" s="236"/>
      <c r="J69" s="237"/>
      <c r="K69" s="171"/>
      <c r="L69" s="169"/>
      <c r="M69" s="312"/>
      <c r="N69" s="95"/>
    </row>
    <row r="70" spans="1:14" ht="12.75">
      <c r="A70" s="305"/>
      <c r="B70" s="309"/>
      <c r="C70" s="166"/>
      <c r="D70" s="166"/>
      <c r="E70" s="166"/>
      <c r="F70" s="166"/>
      <c r="G70" s="171"/>
      <c r="H70" s="171"/>
      <c r="I70" s="236"/>
      <c r="J70" s="237"/>
      <c r="K70" s="171"/>
      <c r="L70" s="169"/>
      <c r="M70" s="312"/>
      <c r="N70" s="95"/>
    </row>
    <row r="71" spans="1:14" ht="12.75">
      <c r="A71" s="305"/>
      <c r="B71" s="309"/>
      <c r="C71" s="166"/>
      <c r="D71" s="166"/>
      <c r="E71" s="166"/>
      <c r="F71" s="166"/>
      <c r="G71" s="171"/>
      <c r="H71" s="171"/>
      <c r="I71" s="236"/>
      <c r="J71" s="237"/>
      <c r="K71" s="171"/>
      <c r="L71" s="169"/>
      <c r="M71" s="312"/>
      <c r="N71" s="95"/>
    </row>
    <row r="72" spans="1:14" ht="12.75">
      <c r="A72" s="305"/>
      <c r="B72" s="309"/>
      <c r="C72" s="166"/>
      <c r="D72" s="166"/>
      <c r="E72" s="166"/>
      <c r="F72" s="166"/>
      <c r="G72" s="171"/>
      <c r="H72" s="171"/>
      <c r="I72" s="236"/>
      <c r="J72" s="237"/>
      <c r="K72" s="171"/>
      <c r="L72" s="169"/>
      <c r="M72" s="312"/>
      <c r="N72" s="95"/>
    </row>
    <row r="73" spans="1:14" ht="12.75">
      <c r="A73" s="306"/>
      <c r="B73" s="309"/>
      <c r="C73" s="166"/>
      <c r="D73" s="166"/>
      <c r="E73" s="166"/>
      <c r="F73" s="166"/>
      <c r="G73" s="171"/>
      <c r="H73" s="171"/>
      <c r="I73" s="236"/>
      <c r="J73" s="237"/>
      <c r="K73" s="171"/>
      <c r="L73" s="169"/>
      <c r="M73" s="312"/>
      <c r="N73" s="95"/>
    </row>
    <row r="74" spans="1:14" ht="12.75">
      <c r="A74" s="306"/>
      <c r="B74" s="309"/>
      <c r="C74" s="166"/>
      <c r="D74" s="166"/>
      <c r="E74" s="166"/>
      <c r="F74" s="166"/>
      <c r="G74" s="171"/>
      <c r="H74" s="171"/>
      <c r="I74" s="236"/>
      <c r="J74" s="237"/>
      <c r="K74" s="171"/>
      <c r="L74" s="169"/>
      <c r="M74" s="312"/>
      <c r="N74" s="95"/>
    </row>
    <row r="75" spans="1:14" ht="12.75">
      <c r="A75" s="306"/>
      <c r="B75" s="309"/>
      <c r="C75" s="166"/>
      <c r="D75" s="166"/>
      <c r="E75" s="166"/>
      <c r="F75" s="166"/>
      <c r="G75" s="171"/>
      <c r="H75" s="171"/>
      <c r="I75" s="236"/>
      <c r="J75" s="237"/>
      <c r="K75" s="171"/>
      <c r="L75" s="169"/>
      <c r="M75" s="312"/>
      <c r="N75" s="95"/>
    </row>
    <row r="76" spans="1:14" ht="12.75">
      <c r="A76" s="306"/>
      <c r="B76" s="309"/>
      <c r="C76" s="166"/>
      <c r="D76" s="166"/>
      <c r="E76" s="166"/>
      <c r="F76" s="166"/>
      <c r="G76" s="171"/>
      <c r="H76" s="171"/>
      <c r="I76" s="236"/>
      <c r="J76" s="237"/>
      <c r="K76" s="171"/>
      <c r="L76" s="169"/>
      <c r="M76" s="312"/>
      <c r="N76" s="95"/>
    </row>
    <row r="77" spans="1:14" ht="12.75">
      <c r="A77" s="306"/>
      <c r="B77" s="309"/>
      <c r="C77" s="166"/>
      <c r="D77" s="166"/>
      <c r="E77" s="166"/>
      <c r="F77" s="166"/>
      <c r="G77" s="171"/>
      <c r="H77" s="171"/>
      <c r="I77" s="236"/>
      <c r="J77" s="237"/>
      <c r="K77" s="171"/>
      <c r="L77" s="169"/>
      <c r="M77" s="312"/>
      <c r="N77" s="95"/>
    </row>
    <row r="78" spans="1:14" ht="12.75">
      <c r="A78" s="306"/>
      <c r="B78" s="309"/>
      <c r="C78" s="166"/>
      <c r="D78" s="166"/>
      <c r="E78" s="166"/>
      <c r="F78" s="166"/>
      <c r="G78" s="171"/>
      <c r="H78" s="171"/>
      <c r="I78" s="236"/>
      <c r="J78" s="237"/>
      <c r="K78" s="171"/>
      <c r="L78" s="169"/>
      <c r="M78" s="312"/>
      <c r="N78" s="95"/>
    </row>
    <row r="79" spans="1:14" ht="12.75">
      <c r="A79" s="306"/>
      <c r="B79" s="309"/>
      <c r="C79" s="166"/>
      <c r="D79" s="166"/>
      <c r="E79" s="166"/>
      <c r="F79" s="166"/>
      <c r="G79" s="171"/>
      <c r="H79" s="171"/>
      <c r="I79" s="236"/>
      <c r="J79" s="237"/>
      <c r="K79" s="171"/>
      <c r="L79" s="169"/>
      <c r="M79" s="312"/>
      <c r="N79" s="95"/>
    </row>
    <row r="80" spans="1:14" ht="12.75">
      <c r="A80" s="307"/>
      <c r="B80" s="310"/>
      <c r="C80" s="173"/>
      <c r="D80" s="173"/>
      <c r="E80" s="173"/>
      <c r="F80" s="173"/>
      <c r="G80" s="173"/>
      <c r="H80" s="173"/>
      <c r="I80" s="238"/>
      <c r="J80" s="239"/>
      <c r="K80" s="173"/>
      <c r="L80" s="240"/>
      <c r="M80" s="313"/>
      <c r="N80" s="95"/>
    </row>
    <row r="81" spans="1:14" ht="12.75">
      <c r="A81" s="109"/>
      <c r="B81" s="314">
        <f>eelarve!E36</f>
        <v>0</v>
      </c>
      <c r="C81" s="314">
        <f>eelarve!F36</f>
        <v>0</v>
      </c>
      <c r="D81" s="314">
        <f>eelarve!G36</f>
        <v>0</v>
      </c>
      <c r="E81" s="314">
        <f>eelarve!H36</f>
        <v>0</v>
      </c>
      <c r="F81" s="314">
        <f>eelarve!I36</f>
        <v>0</v>
      </c>
      <c r="G81" s="316"/>
      <c r="H81" s="317"/>
      <c r="I81" s="317"/>
      <c r="J81" s="317"/>
      <c r="K81" s="317"/>
      <c r="L81" s="318"/>
      <c r="M81" s="301">
        <f>B81-C83-D83-E83-F83</f>
        <v>0</v>
      </c>
      <c r="N81" s="95"/>
    </row>
    <row r="82" spans="1:14" ht="4.5" customHeight="1">
      <c r="A82" s="304">
        <f>eelarve!A36</f>
        <v>0</v>
      </c>
      <c r="B82" s="315"/>
      <c r="C82" s="315"/>
      <c r="D82" s="315"/>
      <c r="E82" s="315"/>
      <c r="F82" s="315"/>
      <c r="G82" s="319"/>
      <c r="H82" s="320"/>
      <c r="I82" s="320"/>
      <c r="J82" s="320"/>
      <c r="K82" s="320"/>
      <c r="L82" s="321"/>
      <c r="M82" s="302"/>
      <c r="N82" s="95"/>
    </row>
    <row r="83" spans="1:14" ht="16.5" customHeight="1">
      <c r="A83" s="304"/>
      <c r="B83" s="308"/>
      <c r="C83" s="111">
        <f>SUM(C84:C98)</f>
        <v>0</v>
      </c>
      <c r="D83" s="111">
        <f>SUM(D84:D98)</f>
        <v>0</v>
      </c>
      <c r="E83" s="111">
        <f>SUM(E84:E98)</f>
        <v>0</v>
      </c>
      <c r="F83" s="111">
        <f>SUM(F84:F98)</f>
        <v>0</v>
      </c>
      <c r="G83" s="322"/>
      <c r="H83" s="323"/>
      <c r="I83" s="323"/>
      <c r="J83" s="323"/>
      <c r="K83" s="323"/>
      <c r="L83" s="324"/>
      <c r="M83" s="303"/>
      <c r="N83" s="95"/>
    </row>
    <row r="84" spans="1:14" ht="12.75">
      <c r="A84" s="305"/>
      <c r="B84" s="309"/>
      <c r="C84" s="166"/>
      <c r="D84" s="166"/>
      <c r="E84" s="166"/>
      <c r="F84" s="166"/>
      <c r="G84" s="168"/>
      <c r="H84" s="233"/>
      <c r="I84" s="234"/>
      <c r="J84" s="235"/>
      <c r="K84" s="168"/>
      <c r="L84" s="169"/>
      <c r="M84" s="311"/>
      <c r="N84" s="95"/>
    </row>
    <row r="85" spans="1:14" ht="12.75">
      <c r="A85" s="305"/>
      <c r="B85" s="309"/>
      <c r="C85" s="166"/>
      <c r="D85" s="166"/>
      <c r="E85" s="166"/>
      <c r="F85" s="166"/>
      <c r="G85" s="168"/>
      <c r="H85" s="233"/>
      <c r="I85" s="234"/>
      <c r="J85" s="235"/>
      <c r="K85" s="168"/>
      <c r="L85" s="169"/>
      <c r="M85" s="312"/>
      <c r="N85" s="95"/>
    </row>
    <row r="86" spans="1:14" ht="12.75">
      <c r="A86" s="305"/>
      <c r="B86" s="309"/>
      <c r="C86" s="166"/>
      <c r="D86" s="166"/>
      <c r="E86" s="166"/>
      <c r="F86" s="166"/>
      <c r="G86" s="171"/>
      <c r="H86" s="171"/>
      <c r="I86" s="236"/>
      <c r="J86" s="237"/>
      <c r="K86" s="171"/>
      <c r="L86" s="169"/>
      <c r="M86" s="312"/>
      <c r="N86" s="95"/>
    </row>
    <row r="87" spans="1:14" ht="12.75">
      <c r="A87" s="305"/>
      <c r="B87" s="309"/>
      <c r="C87" s="166"/>
      <c r="D87" s="166"/>
      <c r="E87" s="166"/>
      <c r="F87" s="166"/>
      <c r="G87" s="171"/>
      <c r="H87" s="171"/>
      <c r="I87" s="236"/>
      <c r="J87" s="237"/>
      <c r="K87" s="171"/>
      <c r="L87" s="169"/>
      <c r="M87" s="312"/>
      <c r="N87" s="95"/>
    </row>
    <row r="88" spans="1:14" ht="12.75">
      <c r="A88" s="305"/>
      <c r="B88" s="309"/>
      <c r="C88" s="166"/>
      <c r="D88" s="166"/>
      <c r="E88" s="166"/>
      <c r="F88" s="166"/>
      <c r="G88" s="171"/>
      <c r="H88" s="171"/>
      <c r="I88" s="236"/>
      <c r="J88" s="237"/>
      <c r="K88" s="171"/>
      <c r="L88" s="169"/>
      <c r="M88" s="312"/>
      <c r="N88" s="95"/>
    </row>
    <row r="89" spans="1:14" ht="12.75">
      <c r="A89" s="305"/>
      <c r="B89" s="309"/>
      <c r="C89" s="166"/>
      <c r="D89" s="166"/>
      <c r="E89" s="166"/>
      <c r="F89" s="166"/>
      <c r="G89" s="171"/>
      <c r="H89" s="171"/>
      <c r="I89" s="236"/>
      <c r="J89" s="237"/>
      <c r="K89" s="171"/>
      <c r="L89" s="169"/>
      <c r="M89" s="312"/>
      <c r="N89" s="95"/>
    </row>
    <row r="90" spans="1:14" ht="12.75">
      <c r="A90" s="305"/>
      <c r="B90" s="309"/>
      <c r="C90" s="166"/>
      <c r="D90" s="166"/>
      <c r="E90" s="166"/>
      <c r="F90" s="166"/>
      <c r="G90" s="171"/>
      <c r="H90" s="171"/>
      <c r="I90" s="236"/>
      <c r="J90" s="237"/>
      <c r="K90" s="171"/>
      <c r="L90" s="169"/>
      <c r="M90" s="312"/>
      <c r="N90" s="95"/>
    </row>
    <row r="91" spans="1:14" ht="12.75">
      <c r="A91" s="306"/>
      <c r="B91" s="309"/>
      <c r="C91" s="166"/>
      <c r="D91" s="166"/>
      <c r="E91" s="166"/>
      <c r="F91" s="166"/>
      <c r="G91" s="171"/>
      <c r="H91" s="171"/>
      <c r="I91" s="236"/>
      <c r="J91" s="237"/>
      <c r="K91" s="171"/>
      <c r="L91" s="169"/>
      <c r="M91" s="312"/>
      <c r="N91" s="95"/>
    </row>
    <row r="92" spans="1:14" ht="12.75">
      <c r="A92" s="306"/>
      <c r="B92" s="309"/>
      <c r="C92" s="166"/>
      <c r="D92" s="166"/>
      <c r="E92" s="166"/>
      <c r="F92" s="166"/>
      <c r="G92" s="171"/>
      <c r="H92" s="171"/>
      <c r="I92" s="236"/>
      <c r="J92" s="237"/>
      <c r="K92" s="171"/>
      <c r="L92" s="169"/>
      <c r="M92" s="312"/>
      <c r="N92" s="95"/>
    </row>
    <row r="93" spans="1:14" ht="12.75">
      <c r="A93" s="306"/>
      <c r="B93" s="309"/>
      <c r="C93" s="166"/>
      <c r="D93" s="166"/>
      <c r="E93" s="166"/>
      <c r="F93" s="166"/>
      <c r="G93" s="171"/>
      <c r="H93" s="171"/>
      <c r="I93" s="236"/>
      <c r="J93" s="237"/>
      <c r="K93" s="171"/>
      <c r="L93" s="169"/>
      <c r="M93" s="312"/>
      <c r="N93" s="95"/>
    </row>
    <row r="94" spans="1:14" ht="12.75">
      <c r="A94" s="306"/>
      <c r="B94" s="309"/>
      <c r="C94" s="166"/>
      <c r="D94" s="166"/>
      <c r="E94" s="166"/>
      <c r="F94" s="166"/>
      <c r="G94" s="171"/>
      <c r="H94" s="171"/>
      <c r="I94" s="236"/>
      <c r="J94" s="237"/>
      <c r="K94" s="171"/>
      <c r="L94" s="169"/>
      <c r="M94" s="312"/>
      <c r="N94" s="95"/>
    </row>
    <row r="95" spans="1:14" ht="12.75">
      <c r="A95" s="306"/>
      <c r="B95" s="309"/>
      <c r="C95" s="166"/>
      <c r="D95" s="166"/>
      <c r="E95" s="166"/>
      <c r="F95" s="166"/>
      <c r="G95" s="171"/>
      <c r="H95" s="171"/>
      <c r="I95" s="236"/>
      <c r="J95" s="237"/>
      <c r="K95" s="171"/>
      <c r="L95" s="169"/>
      <c r="M95" s="312"/>
      <c r="N95" s="95"/>
    </row>
    <row r="96" spans="1:14" ht="12.75">
      <c r="A96" s="306"/>
      <c r="B96" s="309"/>
      <c r="C96" s="166"/>
      <c r="D96" s="166"/>
      <c r="E96" s="166"/>
      <c r="F96" s="166"/>
      <c r="G96" s="171"/>
      <c r="H96" s="171"/>
      <c r="I96" s="236"/>
      <c r="J96" s="237"/>
      <c r="K96" s="171"/>
      <c r="L96" s="169"/>
      <c r="M96" s="312"/>
      <c r="N96" s="95"/>
    </row>
    <row r="97" spans="1:14" ht="12.75">
      <c r="A97" s="306"/>
      <c r="B97" s="309"/>
      <c r="C97" s="166"/>
      <c r="D97" s="166"/>
      <c r="E97" s="166"/>
      <c r="F97" s="166"/>
      <c r="G97" s="171"/>
      <c r="H97" s="171"/>
      <c r="I97" s="236"/>
      <c r="J97" s="237"/>
      <c r="K97" s="171"/>
      <c r="L97" s="169"/>
      <c r="M97" s="312"/>
      <c r="N97" s="95"/>
    </row>
    <row r="98" spans="1:14" ht="12.75">
      <c r="A98" s="307"/>
      <c r="B98" s="310"/>
      <c r="C98" s="173"/>
      <c r="D98" s="173"/>
      <c r="E98" s="173"/>
      <c r="F98" s="173"/>
      <c r="G98" s="173"/>
      <c r="H98" s="173"/>
      <c r="I98" s="238"/>
      <c r="J98" s="239"/>
      <c r="K98" s="173"/>
      <c r="L98" s="240"/>
      <c r="M98" s="313"/>
      <c r="N98" s="95"/>
    </row>
    <row r="99" spans="1:14" ht="12.75">
      <c r="A99" s="109"/>
      <c r="B99" s="314">
        <f>eelarve!E37</f>
        <v>0</v>
      </c>
      <c r="C99" s="314">
        <f>eelarve!F37</f>
        <v>0</v>
      </c>
      <c r="D99" s="314">
        <f>eelarve!G37</f>
        <v>0</v>
      </c>
      <c r="E99" s="314">
        <f>eelarve!H37</f>
        <v>0</v>
      </c>
      <c r="F99" s="314">
        <f>eelarve!I37</f>
        <v>0</v>
      </c>
      <c r="G99" s="316"/>
      <c r="H99" s="317"/>
      <c r="I99" s="317"/>
      <c r="J99" s="317"/>
      <c r="K99" s="317"/>
      <c r="L99" s="318"/>
      <c r="M99" s="301">
        <f>B99-C101-D101-E101-F101</f>
        <v>0</v>
      </c>
      <c r="N99" s="95"/>
    </row>
    <row r="100" spans="1:14" ht="6" customHeight="1">
      <c r="A100" s="304">
        <f>eelarve!A37</f>
        <v>0</v>
      </c>
      <c r="B100" s="315"/>
      <c r="C100" s="315"/>
      <c r="D100" s="315"/>
      <c r="E100" s="315"/>
      <c r="F100" s="315"/>
      <c r="G100" s="319"/>
      <c r="H100" s="320"/>
      <c r="I100" s="320"/>
      <c r="J100" s="320"/>
      <c r="K100" s="320"/>
      <c r="L100" s="321"/>
      <c r="M100" s="302"/>
      <c r="N100" s="95"/>
    </row>
    <row r="101" spans="1:14" ht="16.5" customHeight="1">
      <c r="A101" s="304"/>
      <c r="B101" s="308"/>
      <c r="C101" s="111">
        <f>SUM(C102:C116)</f>
        <v>0</v>
      </c>
      <c r="D101" s="111">
        <f>SUM(D102:D116)</f>
        <v>0</v>
      </c>
      <c r="E101" s="111">
        <f>SUM(E102:E116)</f>
        <v>0</v>
      </c>
      <c r="F101" s="111">
        <f>SUM(F102:F116)</f>
        <v>0</v>
      </c>
      <c r="G101" s="322"/>
      <c r="H101" s="323"/>
      <c r="I101" s="323"/>
      <c r="J101" s="323"/>
      <c r="K101" s="323"/>
      <c r="L101" s="324"/>
      <c r="M101" s="303"/>
      <c r="N101" s="95"/>
    </row>
    <row r="102" spans="1:14" ht="12.75">
      <c r="A102" s="305"/>
      <c r="B102" s="309"/>
      <c r="C102" s="166"/>
      <c r="D102" s="166"/>
      <c r="E102" s="166"/>
      <c r="F102" s="166"/>
      <c r="G102" s="168"/>
      <c r="H102" s="233"/>
      <c r="I102" s="234"/>
      <c r="J102" s="235"/>
      <c r="K102" s="168"/>
      <c r="L102" s="169"/>
      <c r="M102" s="311"/>
      <c r="N102" s="95"/>
    </row>
    <row r="103" spans="1:14" ht="12.75">
      <c r="A103" s="305"/>
      <c r="B103" s="309"/>
      <c r="C103" s="166"/>
      <c r="D103" s="166"/>
      <c r="E103" s="166"/>
      <c r="F103" s="166"/>
      <c r="G103" s="168"/>
      <c r="H103" s="233"/>
      <c r="I103" s="234"/>
      <c r="J103" s="235"/>
      <c r="K103" s="168"/>
      <c r="L103" s="169"/>
      <c r="M103" s="312"/>
      <c r="N103" s="95"/>
    </row>
    <row r="104" spans="1:14" ht="12.75">
      <c r="A104" s="305"/>
      <c r="B104" s="309"/>
      <c r="C104" s="166"/>
      <c r="D104" s="166"/>
      <c r="E104" s="166"/>
      <c r="F104" s="166"/>
      <c r="G104" s="171"/>
      <c r="H104" s="171"/>
      <c r="I104" s="236"/>
      <c r="J104" s="237"/>
      <c r="K104" s="171"/>
      <c r="L104" s="169"/>
      <c r="M104" s="312"/>
      <c r="N104" s="95"/>
    </row>
    <row r="105" spans="1:14" ht="12.75">
      <c r="A105" s="305"/>
      <c r="B105" s="309"/>
      <c r="C105" s="166"/>
      <c r="D105" s="166"/>
      <c r="E105" s="166"/>
      <c r="F105" s="166"/>
      <c r="G105" s="171"/>
      <c r="H105" s="171"/>
      <c r="I105" s="236"/>
      <c r="J105" s="237"/>
      <c r="K105" s="171"/>
      <c r="L105" s="169"/>
      <c r="M105" s="312"/>
      <c r="N105" s="95"/>
    </row>
    <row r="106" spans="1:14" ht="12.75">
      <c r="A106" s="305"/>
      <c r="B106" s="309"/>
      <c r="C106" s="166"/>
      <c r="D106" s="166"/>
      <c r="E106" s="166"/>
      <c r="F106" s="166"/>
      <c r="G106" s="171"/>
      <c r="H106" s="171"/>
      <c r="I106" s="236"/>
      <c r="J106" s="237"/>
      <c r="K106" s="171"/>
      <c r="L106" s="169"/>
      <c r="M106" s="312"/>
      <c r="N106" s="95"/>
    </row>
    <row r="107" spans="1:14" ht="12.75">
      <c r="A107" s="305"/>
      <c r="B107" s="309"/>
      <c r="C107" s="166"/>
      <c r="D107" s="166"/>
      <c r="E107" s="166"/>
      <c r="F107" s="166"/>
      <c r="G107" s="171"/>
      <c r="H107" s="171"/>
      <c r="I107" s="236"/>
      <c r="J107" s="237"/>
      <c r="K107" s="171"/>
      <c r="L107" s="169"/>
      <c r="M107" s="312"/>
      <c r="N107" s="95"/>
    </row>
    <row r="108" spans="1:14" ht="12.75">
      <c r="A108" s="305"/>
      <c r="B108" s="309"/>
      <c r="C108" s="166"/>
      <c r="D108" s="166"/>
      <c r="E108" s="166"/>
      <c r="F108" s="166"/>
      <c r="G108" s="171"/>
      <c r="H108" s="171"/>
      <c r="I108" s="236"/>
      <c r="J108" s="237"/>
      <c r="K108" s="171"/>
      <c r="L108" s="169"/>
      <c r="M108" s="312"/>
      <c r="N108" s="95"/>
    </row>
    <row r="109" spans="1:14" ht="12.75">
      <c r="A109" s="306"/>
      <c r="B109" s="309"/>
      <c r="C109" s="166"/>
      <c r="D109" s="166"/>
      <c r="E109" s="166"/>
      <c r="F109" s="166"/>
      <c r="G109" s="171"/>
      <c r="H109" s="171"/>
      <c r="I109" s="236"/>
      <c r="J109" s="237"/>
      <c r="K109" s="171"/>
      <c r="L109" s="169"/>
      <c r="M109" s="312"/>
      <c r="N109" s="95"/>
    </row>
    <row r="110" spans="1:14" ht="12.75">
      <c r="A110" s="306"/>
      <c r="B110" s="309"/>
      <c r="C110" s="166"/>
      <c r="D110" s="166"/>
      <c r="E110" s="166"/>
      <c r="F110" s="166"/>
      <c r="G110" s="171"/>
      <c r="H110" s="171"/>
      <c r="I110" s="236"/>
      <c r="J110" s="237"/>
      <c r="K110" s="171"/>
      <c r="L110" s="169"/>
      <c r="M110" s="312"/>
      <c r="N110" s="95"/>
    </row>
    <row r="111" spans="1:14" ht="12.75">
      <c r="A111" s="306"/>
      <c r="B111" s="309"/>
      <c r="C111" s="166"/>
      <c r="D111" s="166"/>
      <c r="E111" s="166"/>
      <c r="F111" s="166"/>
      <c r="G111" s="171"/>
      <c r="H111" s="171"/>
      <c r="I111" s="236"/>
      <c r="J111" s="237"/>
      <c r="K111" s="171"/>
      <c r="L111" s="169"/>
      <c r="M111" s="312"/>
      <c r="N111" s="95"/>
    </row>
    <row r="112" spans="1:14" ht="12.75">
      <c r="A112" s="306"/>
      <c r="B112" s="309"/>
      <c r="C112" s="166"/>
      <c r="D112" s="166"/>
      <c r="E112" s="166"/>
      <c r="F112" s="166"/>
      <c r="G112" s="171"/>
      <c r="H112" s="171"/>
      <c r="I112" s="236"/>
      <c r="J112" s="237"/>
      <c r="K112" s="171"/>
      <c r="L112" s="169"/>
      <c r="M112" s="312"/>
      <c r="N112" s="95"/>
    </row>
    <row r="113" spans="1:14" ht="12.75">
      <c r="A113" s="306"/>
      <c r="B113" s="309"/>
      <c r="C113" s="166"/>
      <c r="D113" s="166"/>
      <c r="E113" s="166"/>
      <c r="F113" s="166"/>
      <c r="G113" s="171"/>
      <c r="H113" s="171"/>
      <c r="I113" s="236"/>
      <c r="J113" s="237"/>
      <c r="K113" s="171"/>
      <c r="L113" s="169"/>
      <c r="M113" s="312"/>
      <c r="N113" s="95"/>
    </row>
    <row r="114" spans="1:14" ht="12.75">
      <c r="A114" s="306"/>
      <c r="B114" s="309"/>
      <c r="C114" s="166"/>
      <c r="D114" s="166"/>
      <c r="E114" s="166"/>
      <c r="F114" s="166"/>
      <c r="G114" s="171"/>
      <c r="H114" s="171"/>
      <c r="I114" s="236"/>
      <c r="J114" s="237"/>
      <c r="K114" s="171"/>
      <c r="L114" s="169"/>
      <c r="M114" s="312"/>
      <c r="N114" s="95"/>
    </row>
    <row r="115" spans="1:14" ht="12.75">
      <c r="A115" s="306"/>
      <c r="B115" s="309"/>
      <c r="C115" s="166"/>
      <c r="D115" s="166"/>
      <c r="E115" s="166"/>
      <c r="F115" s="166"/>
      <c r="G115" s="171"/>
      <c r="H115" s="171"/>
      <c r="I115" s="236"/>
      <c r="J115" s="237"/>
      <c r="K115" s="171"/>
      <c r="L115" s="169"/>
      <c r="M115" s="312"/>
      <c r="N115" s="95"/>
    </row>
    <row r="116" spans="1:14" ht="12.75">
      <c r="A116" s="307"/>
      <c r="B116" s="310"/>
      <c r="C116" s="173"/>
      <c r="D116" s="173"/>
      <c r="E116" s="173"/>
      <c r="F116" s="173"/>
      <c r="G116" s="173"/>
      <c r="H116" s="173"/>
      <c r="I116" s="238"/>
      <c r="J116" s="239"/>
      <c r="K116" s="173"/>
      <c r="L116" s="240"/>
      <c r="M116" s="313"/>
      <c r="N116" s="95"/>
    </row>
    <row r="117" spans="1:14" ht="12.75">
      <c r="A117" s="109"/>
      <c r="B117" s="314">
        <f>eelarve!E38</f>
        <v>0</v>
      </c>
      <c r="C117" s="314">
        <f>eelarve!F38</f>
        <v>0</v>
      </c>
      <c r="D117" s="314">
        <f>eelarve!G38</f>
        <v>0</v>
      </c>
      <c r="E117" s="314">
        <f>eelarve!H38</f>
        <v>0</v>
      </c>
      <c r="F117" s="314">
        <f>eelarve!I38</f>
        <v>0</v>
      </c>
      <c r="G117" s="316"/>
      <c r="H117" s="317"/>
      <c r="I117" s="317"/>
      <c r="J117" s="317"/>
      <c r="K117" s="317"/>
      <c r="L117" s="318"/>
      <c r="M117" s="301">
        <f>B117-C119-D119-E119-F119</f>
        <v>0</v>
      </c>
      <c r="N117" s="95"/>
    </row>
    <row r="118" spans="1:14" ht="3.75" customHeight="1">
      <c r="A118" s="304">
        <f>eelarve!A38</f>
        <v>0</v>
      </c>
      <c r="B118" s="315"/>
      <c r="C118" s="315"/>
      <c r="D118" s="315"/>
      <c r="E118" s="315"/>
      <c r="F118" s="315"/>
      <c r="G118" s="319"/>
      <c r="H118" s="320"/>
      <c r="I118" s="320"/>
      <c r="J118" s="320"/>
      <c r="K118" s="320"/>
      <c r="L118" s="321"/>
      <c r="M118" s="302"/>
      <c r="N118" s="95"/>
    </row>
    <row r="119" spans="1:14" ht="18" customHeight="1">
      <c r="A119" s="304"/>
      <c r="B119" s="308"/>
      <c r="C119" s="111">
        <f>SUM(C120:C134)</f>
        <v>0</v>
      </c>
      <c r="D119" s="111">
        <f>SUM(D120:D134)</f>
        <v>0</v>
      </c>
      <c r="E119" s="111">
        <f>SUM(E120:E134)</f>
        <v>0</v>
      </c>
      <c r="F119" s="111">
        <f>SUM(F120:F134)</f>
        <v>0</v>
      </c>
      <c r="G119" s="322"/>
      <c r="H119" s="323"/>
      <c r="I119" s="323"/>
      <c r="J119" s="323"/>
      <c r="K119" s="323"/>
      <c r="L119" s="324"/>
      <c r="M119" s="303"/>
      <c r="N119" s="95"/>
    </row>
    <row r="120" spans="1:14" ht="12.75">
      <c r="A120" s="305"/>
      <c r="B120" s="309"/>
      <c r="C120" s="166"/>
      <c r="D120" s="166"/>
      <c r="E120" s="166"/>
      <c r="F120" s="166"/>
      <c r="G120" s="168"/>
      <c r="H120" s="233"/>
      <c r="I120" s="234"/>
      <c r="J120" s="235"/>
      <c r="K120" s="168"/>
      <c r="L120" s="169"/>
      <c r="M120" s="311"/>
      <c r="N120" s="95"/>
    </row>
    <row r="121" spans="1:14" ht="12.75">
      <c r="A121" s="305"/>
      <c r="B121" s="309"/>
      <c r="C121" s="166"/>
      <c r="D121" s="166"/>
      <c r="E121" s="166"/>
      <c r="F121" s="166"/>
      <c r="G121" s="168"/>
      <c r="H121" s="233"/>
      <c r="I121" s="234"/>
      <c r="J121" s="235"/>
      <c r="K121" s="168"/>
      <c r="L121" s="169"/>
      <c r="M121" s="312"/>
      <c r="N121" s="95"/>
    </row>
    <row r="122" spans="1:14" ht="12.75">
      <c r="A122" s="305"/>
      <c r="B122" s="309"/>
      <c r="C122" s="166"/>
      <c r="D122" s="166"/>
      <c r="E122" s="166"/>
      <c r="F122" s="166"/>
      <c r="G122" s="171"/>
      <c r="H122" s="171"/>
      <c r="I122" s="236"/>
      <c r="J122" s="237"/>
      <c r="K122" s="171"/>
      <c r="L122" s="169"/>
      <c r="M122" s="312"/>
      <c r="N122" s="95"/>
    </row>
    <row r="123" spans="1:14" ht="12.75">
      <c r="A123" s="305"/>
      <c r="B123" s="309"/>
      <c r="C123" s="166"/>
      <c r="D123" s="166"/>
      <c r="E123" s="166"/>
      <c r="F123" s="166"/>
      <c r="G123" s="171"/>
      <c r="H123" s="171"/>
      <c r="I123" s="236"/>
      <c r="J123" s="237"/>
      <c r="K123" s="171"/>
      <c r="L123" s="169"/>
      <c r="M123" s="312"/>
      <c r="N123" s="95"/>
    </row>
    <row r="124" spans="1:14" ht="12.75">
      <c r="A124" s="305"/>
      <c r="B124" s="309"/>
      <c r="C124" s="166"/>
      <c r="D124" s="166"/>
      <c r="E124" s="166"/>
      <c r="F124" s="166"/>
      <c r="G124" s="171"/>
      <c r="H124" s="171"/>
      <c r="I124" s="236"/>
      <c r="J124" s="237"/>
      <c r="K124" s="171"/>
      <c r="L124" s="169"/>
      <c r="M124" s="312"/>
      <c r="N124" s="95"/>
    </row>
    <row r="125" spans="1:14" ht="12.75">
      <c r="A125" s="305"/>
      <c r="B125" s="309"/>
      <c r="C125" s="166"/>
      <c r="D125" s="166"/>
      <c r="E125" s="166"/>
      <c r="F125" s="166"/>
      <c r="G125" s="171"/>
      <c r="H125" s="171"/>
      <c r="I125" s="236"/>
      <c r="J125" s="237"/>
      <c r="K125" s="171"/>
      <c r="L125" s="169"/>
      <c r="M125" s="312"/>
      <c r="N125" s="95"/>
    </row>
    <row r="126" spans="1:14" ht="12.75">
      <c r="A126" s="305"/>
      <c r="B126" s="309"/>
      <c r="C126" s="166"/>
      <c r="D126" s="166"/>
      <c r="E126" s="166"/>
      <c r="F126" s="166"/>
      <c r="G126" s="171"/>
      <c r="H126" s="171"/>
      <c r="I126" s="236"/>
      <c r="J126" s="237"/>
      <c r="K126" s="171"/>
      <c r="L126" s="169"/>
      <c r="M126" s="312"/>
      <c r="N126" s="95"/>
    </row>
    <row r="127" spans="1:14" ht="12.75">
      <c r="A127" s="306"/>
      <c r="B127" s="309"/>
      <c r="C127" s="166"/>
      <c r="D127" s="166"/>
      <c r="E127" s="166"/>
      <c r="F127" s="166"/>
      <c r="G127" s="171"/>
      <c r="H127" s="171"/>
      <c r="I127" s="236"/>
      <c r="J127" s="237"/>
      <c r="K127" s="171"/>
      <c r="L127" s="169"/>
      <c r="M127" s="312"/>
      <c r="N127" s="95"/>
    </row>
    <row r="128" spans="1:14" ht="12.75">
      <c r="A128" s="306"/>
      <c r="B128" s="309"/>
      <c r="C128" s="166"/>
      <c r="D128" s="166"/>
      <c r="E128" s="166"/>
      <c r="F128" s="166"/>
      <c r="G128" s="171"/>
      <c r="H128" s="171"/>
      <c r="I128" s="236"/>
      <c r="J128" s="237"/>
      <c r="K128" s="171"/>
      <c r="L128" s="169"/>
      <c r="M128" s="312"/>
      <c r="N128" s="95"/>
    </row>
    <row r="129" spans="1:14" ht="12.75">
      <c r="A129" s="306"/>
      <c r="B129" s="309"/>
      <c r="C129" s="166"/>
      <c r="D129" s="166"/>
      <c r="E129" s="166"/>
      <c r="F129" s="166"/>
      <c r="G129" s="171"/>
      <c r="H129" s="171"/>
      <c r="I129" s="236"/>
      <c r="J129" s="237"/>
      <c r="K129" s="171"/>
      <c r="L129" s="169"/>
      <c r="M129" s="312"/>
      <c r="N129" s="95"/>
    </row>
    <row r="130" spans="1:14" ht="12.75">
      <c r="A130" s="306"/>
      <c r="B130" s="309"/>
      <c r="C130" s="166"/>
      <c r="D130" s="166"/>
      <c r="E130" s="166"/>
      <c r="F130" s="166"/>
      <c r="G130" s="171"/>
      <c r="H130" s="171"/>
      <c r="I130" s="236"/>
      <c r="J130" s="237"/>
      <c r="K130" s="171"/>
      <c r="L130" s="169"/>
      <c r="M130" s="312"/>
      <c r="N130" s="95"/>
    </row>
    <row r="131" spans="1:14" ht="12.75">
      <c r="A131" s="306"/>
      <c r="B131" s="309"/>
      <c r="C131" s="166"/>
      <c r="D131" s="166"/>
      <c r="E131" s="166"/>
      <c r="F131" s="166"/>
      <c r="G131" s="171"/>
      <c r="H131" s="171"/>
      <c r="I131" s="236"/>
      <c r="J131" s="237"/>
      <c r="K131" s="171"/>
      <c r="L131" s="169"/>
      <c r="M131" s="312"/>
      <c r="N131" s="95"/>
    </row>
    <row r="132" spans="1:14" ht="12.75">
      <c r="A132" s="306"/>
      <c r="B132" s="309"/>
      <c r="C132" s="166"/>
      <c r="D132" s="166"/>
      <c r="E132" s="166"/>
      <c r="F132" s="166"/>
      <c r="G132" s="171"/>
      <c r="H132" s="171"/>
      <c r="I132" s="236"/>
      <c r="J132" s="237"/>
      <c r="K132" s="171"/>
      <c r="L132" s="169"/>
      <c r="M132" s="312"/>
      <c r="N132" s="95"/>
    </row>
    <row r="133" spans="1:14" ht="12.75">
      <c r="A133" s="306"/>
      <c r="B133" s="309"/>
      <c r="C133" s="166"/>
      <c r="D133" s="166"/>
      <c r="E133" s="166"/>
      <c r="F133" s="166"/>
      <c r="G133" s="171"/>
      <c r="H133" s="171"/>
      <c r="I133" s="236"/>
      <c r="J133" s="237"/>
      <c r="K133" s="171"/>
      <c r="L133" s="169"/>
      <c r="M133" s="312"/>
      <c r="N133" s="95"/>
    </row>
    <row r="134" spans="1:14" ht="12.75">
      <c r="A134" s="307"/>
      <c r="B134" s="310"/>
      <c r="C134" s="173"/>
      <c r="D134" s="173"/>
      <c r="E134" s="173"/>
      <c r="F134" s="173"/>
      <c r="G134" s="173"/>
      <c r="H134" s="173"/>
      <c r="I134" s="238"/>
      <c r="J134" s="239"/>
      <c r="K134" s="173"/>
      <c r="L134" s="240"/>
      <c r="M134" s="313"/>
      <c r="N134" s="95"/>
    </row>
    <row r="135" spans="1:14" ht="12.75">
      <c r="A135" s="109"/>
      <c r="B135" s="314">
        <f>eelarve!E39</f>
        <v>0</v>
      </c>
      <c r="C135" s="314">
        <f>eelarve!F39</f>
        <v>0</v>
      </c>
      <c r="D135" s="314">
        <f>eelarve!G39</f>
        <v>0</v>
      </c>
      <c r="E135" s="314">
        <f>eelarve!H39</f>
        <v>0</v>
      </c>
      <c r="F135" s="314">
        <f>eelarve!I39</f>
        <v>0</v>
      </c>
      <c r="G135" s="316"/>
      <c r="H135" s="317"/>
      <c r="I135" s="317"/>
      <c r="J135" s="317"/>
      <c r="K135" s="317"/>
      <c r="L135" s="318"/>
      <c r="M135" s="301">
        <f>B135-C137-D137-E137-F137</f>
        <v>0</v>
      </c>
      <c r="N135" s="95"/>
    </row>
    <row r="136" spans="1:14" ht="3" customHeight="1">
      <c r="A136" s="304">
        <f>eelarve!A39</f>
        <v>0</v>
      </c>
      <c r="B136" s="315"/>
      <c r="C136" s="315"/>
      <c r="D136" s="315"/>
      <c r="E136" s="315"/>
      <c r="F136" s="315"/>
      <c r="G136" s="319"/>
      <c r="H136" s="320"/>
      <c r="I136" s="320"/>
      <c r="J136" s="320"/>
      <c r="K136" s="320"/>
      <c r="L136" s="321"/>
      <c r="M136" s="302"/>
      <c r="N136" s="95"/>
    </row>
    <row r="137" spans="1:14" ht="18.75" customHeight="1">
      <c r="A137" s="304"/>
      <c r="B137" s="308"/>
      <c r="C137" s="111">
        <f>SUM(C138:C152)</f>
        <v>0</v>
      </c>
      <c r="D137" s="111">
        <f>SUM(D138:D152)</f>
        <v>0</v>
      </c>
      <c r="E137" s="111">
        <f>SUM(E138:E152)</f>
        <v>0</v>
      </c>
      <c r="F137" s="111">
        <f>SUM(F138:F152)</f>
        <v>0</v>
      </c>
      <c r="G137" s="322"/>
      <c r="H137" s="323"/>
      <c r="I137" s="323"/>
      <c r="J137" s="323"/>
      <c r="K137" s="323"/>
      <c r="L137" s="324"/>
      <c r="M137" s="303"/>
      <c r="N137" s="95"/>
    </row>
    <row r="138" spans="1:14" ht="12.75">
      <c r="A138" s="305"/>
      <c r="B138" s="309"/>
      <c r="C138" s="166"/>
      <c r="D138" s="166"/>
      <c r="E138" s="166"/>
      <c r="F138" s="166"/>
      <c r="G138" s="168"/>
      <c r="H138" s="233"/>
      <c r="I138" s="234"/>
      <c r="J138" s="235"/>
      <c r="K138" s="168"/>
      <c r="L138" s="169"/>
      <c r="M138" s="311"/>
      <c r="N138" s="95"/>
    </row>
    <row r="139" spans="1:14" ht="12.75">
      <c r="A139" s="305"/>
      <c r="B139" s="309"/>
      <c r="C139" s="166"/>
      <c r="D139" s="166"/>
      <c r="E139" s="166"/>
      <c r="F139" s="166"/>
      <c r="G139" s="168"/>
      <c r="H139" s="233"/>
      <c r="I139" s="234"/>
      <c r="J139" s="235"/>
      <c r="K139" s="168"/>
      <c r="L139" s="169"/>
      <c r="M139" s="312"/>
      <c r="N139" s="95"/>
    </row>
    <row r="140" spans="1:14" ht="12.75">
      <c r="A140" s="305"/>
      <c r="B140" s="309"/>
      <c r="C140" s="166"/>
      <c r="D140" s="166"/>
      <c r="E140" s="166"/>
      <c r="F140" s="166"/>
      <c r="G140" s="171"/>
      <c r="H140" s="171"/>
      <c r="I140" s="236"/>
      <c r="J140" s="237"/>
      <c r="K140" s="171"/>
      <c r="L140" s="169"/>
      <c r="M140" s="312"/>
      <c r="N140" s="95"/>
    </row>
    <row r="141" spans="1:14" ht="12.75">
      <c r="A141" s="305"/>
      <c r="B141" s="309"/>
      <c r="C141" s="166"/>
      <c r="D141" s="166"/>
      <c r="E141" s="166"/>
      <c r="F141" s="166"/>
      <c r="G141" s="171"/>
      <c r="H141" s="171"/>
      <c r="I141" s="236"/>
      <c r="J141" s="237"/>
      <c r="K141" s="171"/>
      <c r="L141" s="169"/>
      <c r="M141" s="312"/>
      <c r="N141" s="95"/>
    </row>
    <row r="142" spans="1:14" ht="12.75">
      <c r="A142" s="305"/>
      <c r="B142" s="309"/>
      <c r="C142" s="166"/>
      <c r="D142" s="166"/>
      <c r="E142" s="166"/>
      <c r="F142" s="166"/>
      <c r="G142" s="171"/>
      <c r="H142" s="171"/>
      <c r="I142" s="236"/>
      <c r="J142" s="237"/>
      <c r="K142" s="171"/>
      <c r="L142" s="169"/>
      <c r="M142" s="312"/>
      <c r="N142" s="95"/>
    </row>
    <row r="143" spans="1:14" ht="12.75">
      <c r="A143" s="305"/>
      <c r="B143" s="309"/>
      <c r="C143" s="166"/>
      <c r="D143" s="166"/>
      <c r="E143" s="166"/>
      <c r="F143" s="166"/>
      <c r="G143" s="171"/>
      <c r="H143" s="171"/>
      <c r="I143" s="236"/>
      <c r="J143" s="237"/>
      <c r="K143" s="171"/>
      <c r="L143" s="169"/>
      <c r="M143" s="312"/>
      <c r="N143" s="95"/>
    </row>
    <row r="144" spans="1:14" ht="12.75">
      <c r="A144" s="305"/>
      <c r="B144" s="309"/>
      <c r="C144" s="166"/>
      <c r="D144" s="166"/>
      <c r="E144" s="166"/>
      <c r="F144" s="166"/>
      <c r="G144" s="171"/>
      <c r="H144" s="171"/>
      <c r="I144" s="236"/>
      <c r="J144" s="237"/>
      <c r="K144" s="171"/>
      <c r="L144" s="169"/>
      <c r="M144" s="312"/>
      <c r="N144" s="95"/>
    </row>
    <row r="145" spans="1:14" ht="12.75">
      <c r="A145" s="306"/>
      <c r="B145" s="309"/>
      <c r="C145" s="166"/>
      <c r="D145" s="166"/>
      <c r="E145" s="166"/>
      <c r="F145" s="166"/>
      <c r="G145" s="171"/>
      <c r="H145" s="171"/>
      <c r="I145" s="236"/>
      <c r="J145" s="237"/>
      <c r="K145" s="171"/>
      <c r="L145" s="169"/>
      <c r="M145" s="312"/>
      <c r="N145" s="95"/>
    </row>
    <row r="146" spans="1:14" ht="12.75">
      <c r="A146" s="306"/>
      <c r="B146" s="309"/>
      <c r="C146" s="166"/>
      <c r="D146" s="166"/>
      <c r="E146" s="166"/>
      <c r="F146" s="166"/>
      <c r="G146" s="171"/>
      <c r="H146" s="171"/>
      <c r="I146" s="236"/>
      <c r="J146" s="237"/>
      <c r="K146" s="171"/>
      <c r="L146" s="169"/>
      <c r="M146" s="312"/>
      <c r="N146" s="95"/>
    </row>
    <row r="147" spans="1:14" ht="12.75">
      <c r="A147" s="306"/>
      <c r="B147" s="309"/>
      <c r="C147" s="166"/>
      <c r="D147" s="166"/>
      <c r="E147" s="166"/>
      <c r="F147" s="166"/>
      <c r="G147" s="171"/>
      <c r="H147" s="171"/>
      <c r="I147" s="236"/>
      <c r="J147" s="237"/>
      <c r="K147" s="171"/>
      <c r="L147" s="169"/>
      <c r="M147" s="312"/>
      <c r="N147" s="95"/>
    </row>
    <row r="148" spans="1:14" ht="12.75">
      <c r="A148" s="306"/>
      <c r="B148" s="309"/>
      <c r="C148" s="166"/>
      <c r="D148" s="166"/>
      <c r="E148" s="166"/>
      <c r="F148" s="166"/>
      <c r="G148" s="171"/>
      <c r="H148" s="171"/>
      <c r="I148" s="236"/>
      <c r="J148" s="237"/>
      <c r="K148" s="171"/>
      <c r="L148" s="169"/>
      <c r="M148" s="312"/>
      <c r="N148" s="95"/>
    </row>
    <row r="149" spans="1:14" ht="12.75">
      <c r="A149" s="306"/>
      <c r="B149" s="309"/>
      <c r="C149" s="166"/>
      <c r="D149" s="166"/>
      <c r="E149" s="166"/>
      <c r="F149" s="166"/>
      <c r="G149" s="171"/>
      <c r="H149" s="171"/>
      <c r="I149" s="236"/>
      <c r="J149" s="237"/>
      <c r="K149" s="171"/>
      <c r="L149" s="169"/>
      <c r="M149" s="312"/>
      <c r="N149" s="95"/>
    </row>
    <row r="150" spans="1:14" ht="12.75">
      <c r="A150" s="306"/>
      <c r="B150" s="309"/>
      <c r="C150" s="166"/>
      <c r="D150" s="166"/>
      <c r="E150" s="166"/>
      <c r="F150" s="166"/>
      <c r="G150" s="171"/>
      <c r="H150" s="171"/>
      <c r="I150" s="236"/>
      <c r="J150" s="237"/>
      <c r="K150" s="171"/>
      <c r="L150" s="169"/>
      <c r="M150" s="312"/>
      <c r="N150" s="95"/>
    </row>
    <row r="151" spans="1:14" ht="12.75">
      <c r="A151" s="306"/>
      <c r="B151" s="309"/>
      <c r="C151" s="166"/>
      <c r="D151" s="166"/>
      <c r="E151" s="166"/>
      <c r="F151" s="166"/>
      <c r="G151" s="171"/>
      <c r="H151" s="171"/>
      <c r="I151" s="236"/>
      <c r="J151" s="237"/>
      <c r="K151" s="171"/>
      <c r="L151" s="169"/>
      <c r="M151" s="312"/>
      <c r="N151" s="95"/>
    </row>
    <row r="152" spans="1:14" ht="12.75">
      <c r="A152" s="307"/>
      <c r="B152" s="310"/>
      <c r="C152" s="173"/>
      <c r="D152" s="173"/>
      <c r="E152" s="173"/>
      <c r="F152" s="173"/>
      <c r="G152" s="173"/>
      <c r="H152" s="173"/>
      <c r="I152" s="238"/>
      <c r="J152" s="239"/>
      <c r="K152" s="173"/>
      <c r="L152" s="240"/>
      <c r="M152" s="313"/>
      <c r="N152" s="95"/>
    </row>
    <row r="153" spans="1:14" ht="12.75">
      <c r="A153" s="109"/>
      <c r="B153" s="314">
        <f>eelarve!E40</f>
        <v>0</v>
      </c>
      <c r="C153" s="314">
        <f>eelarve!F40</f>
        <v>0</v>
      </c>
      <c r="D153" s="314">
        <f>eelarve!G40</f>
        <v>0</v>
      </c>
      <c r="E153" s="314">
        <f>eelarve!H40</f>
        <v>0</v>
      </c>
      <c r="F153" s="314">
        <f>eelarve!I40</f>
        <v>0</v>
      </c>
      <c r="G153" s="316"/>
      <c r="H153" s="317"/>
      <c r="I153" s="317"/>
      <c r="J153" s="317"/>
      <c r="K153" s="317"/>
      <c r="L153" s="318"/>
      <c r="M153" s="301">
        <f>B153-C155-D155-E155-F155</f>
        <v>0</v>
      </c>
      <c r="N153" s="95"/>
    </row>
    <row r="154" spans="1:14" ht="4.5" customHeight="1">
      <c r="A154" s="304">
        <f>eelarve!A40</f>
        <v>0</v>
      </c>
      <c r="B154" s="315"/>
      <c r="C154" s="315"/>
      <c r="D154" s="315"/>
      <c r="E154" s="315"/>
      <c r="F154" s="315"/>
      <c r="G154" s="319"/>
      <c r="H154" s="320"/>
      <c r="I154" s="320"/>
      <c r="J154" s="320"/>
      <c r="K154" s="320"/>
      <c r="L154" s="321"/>
      <c r="M154" s="302"/>
      <c r="N154" s="95"/>
    </row>
    <row r="155" spans="1:14" ht="18.75" customHeight="1">
      <c r="A155" s="304"/>
      <c r="B155" s="308"/>
      <c r="C155" s="111">
        <f>SUM(C156:C170)</f>
        <v>0</v>
      </c>
      <c r="D155" s="111">
        <f>SUM(D156:D170)</f>
        <v>0</v>
      </c>
      <c r="E155" s="111">
        <f>SUM(E156:E170)</f>
        <v>0</v>
      </c>
      <c r="F155" s="111">
        <f>SUM(F156:F170)</f>
        <v>0</v>
      </c>
      <c r="G155" s="322"/>
      <c r="H155" s="323"/>
      <c r="I155" s="323"/>
      <c r="J155" s="323"/>
      <c r="K155" s="323"/>
      <c r="L155" s="324"/>
      <c r="M155" s="303"/>
      <c r="N155" s="95"/>
    </row>
    <row r="156" spans="1:14" ht="12.75">
      <c r="A156" s="305"/>
      <c r="B156" s="309"/>
      <c r="C156" s="166"/>
      <c r="D156" s="166"/>
      <c r="E156" s="166"/>
      <c r="F156" s="166"/>
      <c r="G156" s="168"/>
      <c r="H156" s="233"/>
      <c r="I156" s="234"/>
      <c r="J156" s="235"/>
      <c r="K156" s="168"/>
      <c r="L156" s="169"/>
      <c r="M156" s="311"/>
      <c r="N156" s="95"/>
    </row>
    <row r="157" spans="1:14" ht="12.75">
      <c r="A157" s="305"/>
      <c r="B157" s="309"/>
      <c r="C157" s="166"/>
      <c r="D157" s="166"/>
      <c r="E157" s="166"/>
      <c r="F157" s="166"/>
      <c r="G157" s="168"/>
      <c r="H157" s="233"/>
      <c r="I157" s="234"/>
      <c r="J157" s="235"/>
      <c r="K157" s="168"/>
      <c r="L157" s="169"/>
      <c r="M157" s="312"/>
      <c r="N157" s="95"/>
    </row>
    <row r="158" spans="1:14" ht="12.75">
      <c r="A158" s="305"/>
      <c r="B158" s="309"/>
      <c r="C158" s="166"/>
      <c r="D158" s="166"/>
      <c r="E158" s="166"/>
      <c r="F158" s="166"/>
      <c r="G158" s="171"/>
      <c r="H158" s="171"/>
      <c r="I158" s="236"/>
      <c r="J158" s="237"/>
      <c r="K158" s="171"/>
      <c r="L158" s="169"/>
      <c r="M158" s="312"/>
      <c r="N158" s="95"/>
    </row>
    <row r="159" spans="1:14" ht="12.75">
      <c r="A159" s="305"/>
      <c r="B159" s="309"/>
      <c r="C159" s="166"/>
      <c r="D159" s="166"/>
      <c r="E159" s="166"/>
      <c r="F159" s="166"/>
      <c r="G159" s="171"/>
      <c r="H159" s="171"/>
      <c r="I159" s="236"/>
      <c r="J159" s="237"/>
      <c r="K159" s="171"/>
      <c r="L159" s="169"/>
      <c r="M159" s="312"/>
      <c r="N159" s="95"/>
    </row>
    <row r="160" spans="1:14" ht="12.75">
      <c r="A160" s="305"/>
      <c r="B160" s="309"/>
      <c r="C160" s="166"/>
      <c r="D160" s="166"/>
      <c r="E160" s="166"/>
      <c r="F160" s="166"/>
      <c r="G160" s="171"/>
      <c r="H160" s="171"/>
      <c r="I160" s="236"/>
      <c r="J160" s="237"/>
      <c r="K160" s="171"/>
      <c r="L160" s="169"/>
      <c r="M160" s="312"/>
      <c r="N160" s="95"/>
    </row>
    <row r="161" spans="1:14" ht="12.75">
      <c r="A161" s="305"/>
      <c r="B161" s="309"/>
      <c r="C161" s="166"/>
      <c r="D161" s="166"/>
      <c r="E161" s="166"/>
      <c r="F161" s="166"/>
      <c r="G161" s="171"/>
      <c r="H161" s="171"/>
      <c r="I161" s="236"/>
      <c r="J161" s="237"/>
      <c r="K161" s="171"/>
      <c r="L161" s="169"/>
      <c r="M161" s="312"/>
      <c r="N161" s="95"/>
    </row>
    <row r="162" spans="1:14" ht="12.75">
      <c r="A162" s="305"/>
      <c r="B162" s="309"/>
      <c r="C162" s="166"/>
      <c r="D162" s="166"/>
      <c r="E162" s="166"/>
      <c r="F162" s="166"/>
      <c r="G162" s="171"/>
      <c r="H162" s="171"/>
      <c r="I162" s="236"/>
      <c r="J162" s="237"/>
      <c r="K162" s="171"/>
      <c r="L162" s="169"/>
      <c r="M162" s="312"/>
      <c r="N162" s="95"/>
    </row>
    <row r="163" spans="1:14" ht="12.75">
      <c r="A163" s="306"/>
      <c r="B163" s="309"/>
      <c r="C163" s="166"/>
      <c r="D163" s="166"/>
      <c r="E163" s="166"/>
      <c r="F163" s="166"/>
      <c r="G163" s="171"/>
      <c r="H163" s="171"/>
      <c r="I163" s="236"/>
      <c r="J163" s="237"/>
      <c r="K163" s="171"/>
      <c r="L163" s="169"/>
      <c r="M163" s="312"/>
      <c r="N163" s="95"/>
    </row>
    <row r="164" spans="1:14" ht="12.75">
      <c r="A164" s="306"/>
      <c r="B164" s="309"/>
      <c r="C164" s="166"/>
      <c r="D164" s="166"/>
      <c r="E164" s="166"/>
      <c r="F164" s="166"/>
      <c r="G164" s="171"/>
      <c r="H164" s="171"/>
      <c r="I164" s="236"/>
      <c r="J164" s="237"/>
      <c r="K164" s="171"/>
      <c r="L164" s="169"/>
      <c r="M164" s="312"/>
      <c r="N164" s="95"/>
    </row>
    <row r="165" spans="1:14" ht="12.75">
      <c r="A165" s="306"/>
      <c r="B165" s="309"/>
      <c r="C165" s="166"/>
      <c r="D165" s="166"/>
      <c r="E165" s="166"/>
      <c r="F165" s="166"/>
      <c r="G165" s="171"/>
      <c r="H165" s="171"/>
      <c r="I165" s="236"/>
      <c r="J165" s="237"/>
      <c r="K165" s="171"/>
      <c r="L165" s="169"/>
      <c r="M165" s="312"/>
      <c r="N165" s="95"/>
    </row>
    <row r="166" spans="1:14" ht="12.75">
      <c r="A166" s="306"/>
      <c r="B166" s="309"/>
      <c r="C166" s="166"/>
      <c r="D166" s="166"/>
      <c r="E166" s="166"/>
      <c r="F166" s="166"/>
      <c r="G166" s="171"/>
      <c r="H166" s="171"/>
      <c r="I166" s="236"/>
      <c r="J166" s="237"/>
      <c r="K166" s="171"/>
      <c r="L166" s="169"/>
      <c r="M166" s="312"/>
      <c r="N166" s="95"/>
    </row>
    <row r="167" spans="1:14" ht="12.75">
      <c r="A167" s="306"/>
      <c r="B167" s="309"/>
      <c r="C167" s="166"/>
      <c r="D167" s="166"/>
      <c r="E167" s="166"/>
      <c r="F167" s="166"/>
      <c r="G167" s="171"/>
      <c r="H167" s="171"/>
      <c r="I167" s="236"/>
      <c r="J167" s="237"/>
      <c r="K167" s="171"/>
      <c r="L167" s="169"/>
      <c r="M167" s="312"/>
      <c r="N167" s="95"/>
    </row>
    <row r="168" spans="1:14" ht="12.75">
      <c r="A168" s="306"/>
      <c r="B168" s="309"/>
      <c r="C168" s="166"/>
      <c r="D168" s="166"/>
      <c r="E168" s="166"/>
      <c r="F168" s="166"/>
      <c r="G168" s="171"/>
      <c r="H168" s="171"/>
      <c r="I168" s="236"/>
      <c r="J168" s="237"/>
      <c r="K168" s="171"/>
      <c r="L168" s="169"/>
      <c r="M168" s="312"/>
      <c r="N168" s="95"/>
    </row>
    <row r="169" spans="1:14" ht="12.75">
      <c r="A169" s="306"/>
      <c r="B169" s="309"/>
      <c r="C169" s="166"/>
      <c r="D169" s="166"/>
      <c r="E169" s="166"/>
      <c r="F169" s="166"/>
      <c r="G169" s="171"/>
      <c r="H169" s="171"/>
      <c r="I169" s="236"/>
      <c r="J169" s="237"/>
      <c r="K169" s="171"/>
      <c r="L169" s="169"/>
      <c r="M169" s="312"/>
      <c r="N169" s="95"/>
    </row>
    <row r="170" spans="1:14" ht="12.75">
      <c r="A170" s="307"/>
      <c r="B170" s="310"/>
      <c r="C170" s="173"/>
      <c r="D170" s="173"/>
      <c r="E170" s="173"/>
      <c r="F170" s="173"/>
      <c r="G170" s="173"/>
      <c r="H170" s="173"/>
      <c r="I170" s="238"/>
      <c r="J170" s="239"/>
      <c r="K170" s="173"/>
      <c r="L170" s="240"/>
      <c r="M170" s="313"/>
      <c r="N170" s="95"/>
    </row>
    <row r="171" spans="1:14" ht="12.75">
      <c r="A171" s="109"/>
      <c r="B171" s="314">
        <f>eelarve!E41</f>
        <v>0</v>
      </c>
      <c r="C171" s="314">
        <f>eelarve!F41</f>
        <v>0</v>
      </c>
      <c r="D171" s="314">
        <f>eelarve!G41</f>
        <v>0</v>
      </c>
      <c r="E171" s="314">
        <f>eelarve!H41</f>
        <v>0</v>
      </c>
      <c r="F171" s="314">
        <f>eelarve!I41</f>
        <v>0</v>
      </c>
      <c r="G171" s="316"/>
      <c r="H171" s="317"/>
      <c r="I171" s="317"/>
      <c r="J171" s="317"/>
      <c r="K171" s="317"/>
      <c r="L171" s="318"/>
      <c r="M171" s="301">
        <f>B171-C173-D173-E173-F173</f>
        <v>0</v>
      </c>
      <c r="N171" s="95"/>
    </row>
    <row r="172" spans="1:14" ht="4.5" customHeight="1">
      <c r="A172" s="304">
        <f>eelarve!A41</f>
        <v>0</v>
      </c>
      <c r="B172" s="315"/>
      <c r="C172" s="315"/>
      <c r="D172" s="315"/>
      <c r="E172" s="315"/>
      <c r="F172" s="315"/>
      <c r="G172" s="319"/>
      <c r="H172" s="320"/>
      <c r="I172" s="320"/>
      <c r="J172" s="320"/>
      <c r="K172" s="320"/>
      <c r="L172" s="321"/>
      <c r="M172" s="302"/>
      <c r="N172" s="95"/>
    </row>
    <row r="173" spans="1:14" ht="20.25" customHeight="1">
      <c r="A173" s="304"/>
      <c r="B173" s="308"/>
      <c r="C173" s="111">
        <f>SUM(C174:C188)</f>
        <v>0</v>
      </c>
      <c r="D173" s="111">
        <f>SUM(D174:D188)</f>
        <v>0</v>
      </c>
      <c r="E173" s="111">
        <f>SUM(E174:E188)</f>
        <v>0</v>
      </c>
      <c r="F173" s="111">
        <f>SUM(F174:F188)</f>
        <v>0</v>
      </c>
      <c r="G173" s="322"/>
      <c r="H173" s="323"/>
      <c r="I173" s="323"/>
      <c r="J173" s="323"/>
      <c r="K173" s="323"/>
      <c r="L173" s="324"/>
      <c r="M173" s="303"/>
      <c r="N173" s="95"/>
    </row>
    <row r="174" spans="1:14" ht="12.75">
      <c r="A174" s="305"/>
      <c r="B174" s="309"/>
      <c r="C174" s="166"/>
      <c r="D174" s="166"/>
      <c r="E174" s="166"/>
      <c r="F174" s="166"/>
      <c r="G174" s="168"/>
      <c r="H174" s="233"/>
      <c r="I174" s="234"/>
      <c r="J174" s="235"/>
      <c r="K174" s="168"/>
      <c r="L174" s="169"/>
      <c r="M174" s="311"/>
      <c r="N174" s="95"/>
    </row>
    <row r="175" spans="1:14" ht="12.75">
      <c r="A175" s="305"/>
      <c r="B175" s="309"/>
      <c r="C175" s="166"/>
      <c r="D175" s="166"/>
      <c r="E175" s="166"/>
      <c r="F175" s="166"/>
      <c r="G175" s="168"/>
      <c r="H175" s="233"/>
      <c r="I175" s="234"/>
      <c r="J175" s="235"/>
      <c r="K175" s="168"/>
      <c r="L175" s="169"/>
      <c r="M175" s="312"/>
      <c r="N175" s="95"/>
    </row>
    <row r="176" spans="1:14" ht="12.75">
      <c r="A176" s="305"/>
      <c r="B176" s="309"/>
      <c r="C176" s="166"/>
      <c r="D176" s="166"/>
      <c r="E176" s="166"/>
      <c r="F176" s="166"/>
      <c r="G176" s="171"/>
      <c r="H176" s="171"/>
      <c r="I176" s="236"/>
      <c r="J176" s="237"/>
      <c r="K176" s="171"/>
      <c r="L176" s="169"/>
      <c r="M176" s="312"/>
      <c r="N176" s="95"/>
    </row>
    <row r="177" spans="1:14" ht="12.75">
      <c r="A177" s="305"/>
      <c r="B177" s="309"/>
      <c r="C177" s="166"/>
      <c r="D177" s="166"/>
      <c r="E177" s="166"/>
      <c r="F177" s="166"/>
      <c r="G177" s="171"/>
      <c r="H177" s="171"/>
      <c r="I177" s="236"/>
      <c r="J177" s="237"/>
      <c r="K177" s="171"/>
      <c r="L177" s="169"/>
      <c r="M177" s="312"/>
      <c r="N177" s="95"/>
    </row>
    <row r="178" spans="1:14" ht="12.75">
      <c r="A178" s="305"/>
      <c r="B178" s="309"/>
      <c r="C178" s="166"/>
      <c r="D178" s="166"/>
      <c r="E178" s="166"/>
      <c r="F178" s="166"/>
      <c r="G178" s="171"/>
      <c r="H178" s="171"/>
      <c r="I178" s="236"/>
      <c r="J178" s="237"/>
      <c r="K178" s="171"/>
      <c r="L178" s="169"/>
      <c r="M178" s="312"/>
      <c r="N178" s="95"/>
    </row>
    <row r="179" spans="1:14" ht="12.75">
      <c r="A179" s="305"/>
      <c r="B179" s="309"/>
      <c r="C179" s="166"/>
      <c r="D179" s="166"/>
      <c r="E179" s="166"/>
      <c r="F179" s="166"/>
      <c r="G179" s="171"/>
      <c r="H179" s="171"/>
      <c r="I179" s="236"/>
      <c r="J179" s="237"/>
      <c r="K179" s="171"/>
      <c r="L179" s="169"/>
      <c r="M179" s="312"/>
      <c r="N179" s="95"/>
    </row>
    <row r="180" spans="1:14" ht="12.75">
      <c r="A180" s="305"/>
      <c r="B180" s="309"/>
      <c r="C180" s="166"/>
      <c r="D180" s="166"/>
      <c r="E180" s="166"/>
      <c r="F180" s="166"/>
      <c r="G180" s="171"/>
      <c r="H180" s="171"/>
      <c r="I180" s="236"/>
      <c r="J180" s="237"/>
      <c r="K180" s="171"/>
      <c r="L180" s="169"/>
      <c r="M180" s="312"/>
      <c r="N180" s="95"/>
    </row>
    <row r="181" spans="1:14" ht="12.75">
      <c r="A181" s="306"/>
      <c r="B181" s="309"/>
      <c r="C181" s="166"/>
      <c r="D181" s="166"/>
      <c r="E181" s="166"/>
      <c r="F181" s="166"/>
      <c r="G181" s="171"/>
      <c r="H181" s="171"/>
      <c r="I181" s="236"/>
      <c r="J181" s="237"/>
      <c r="K181" s="171"/>
      <c r="L181" s="169"/>
      <c r="M181" s="312"/>
      <c r="N181" s="95"/>
    </row>
    <row r="182" spans="1:14" ht="12.75">
      <c r="A182" s="306"/>
      <c r="B182" s="309"/>
      <c r="C182" s="166"/>
      <c r="D182" s="166"/>
      <c r="E182" s="166"/>
      <c r="F182" s="166"/>
      <c r="G182" s="171"/>
      <c r="H182" s="171"/>
      <c r="I182" s="236"/>
      <c r="J182" s="237"/>
      <c r="K182" s="171"/>
      <c r="L182" s="169"/>
      <c r="M182" s="312"/>
      <c r="N182" s="95"/>
    </row>
    <row r="183" spans="1:14" ht="12.75">
      <c r="A183" s="306"/>
      <c r="B183" s="309"/>
      <c r="C183" s="166"/>
      <c r="D183" s="166"/>
      <c r="E183" s="166"/>
      <c r="F183" s="166"/>
      <c r="G183" s="171"/>
      <c r="H183" s="171"/>
      <c r="I183" s="236"/>
      <c r="J183" s="237"/>
      <c r="K183" s="171"/>
      <c r="L183" s="169"/>
      <c r="M183" s="312"/>
      <c r="N183" s="95"/>
    </row>
    <row r="184" spans="1:14" ht="12.75">
      <c r="A184" s="306"/>
      <c r="B184" s="309"/>
      <c r="C184" s="166"/>
      <c r="D184" s="166"/>
      <c r="E184" s="166"/>
      <c r="F184" s="166"/>
      <c r="G184" s="171"/>
      <c r="H184" s="171"/>
      <c r="I184" s="236"/>
      <c r="J184" s="237"/>
      <c r="K184" s="171"/>
      <c r="L184" s="169"/>
      <c r="M184" s="312"/>
      <c r="N184" s="95"/>
    </row>
    <row r="185" spans="1:14" ht="12.75">
      <c r="A185" s="306"/>
      <c r="B185" s="309"/>
      <c r="C185" s="166"/>
      <c r="D185" s="166"/>
      <c r="E185" s="166"/>
      <c r="F185" s="166"/>
      <c r="G185" s="171"/>
      <c r="H185" s="171"/>
      <c r="I185" s="236"/>
      <c r="J185" s="237"/>
      <c r="K185" s="171"/>
      <c r="L185" s="169"/>
      <c r="M185" s="312"/>
      <c r="N185" s="95"/>
    </row>
    <row r="186" spans="1:14" ht="12.75">
      <c r="A186" s="306"/>
      <c r="B186" s="309"/>
      <c r="C186" s="166"/>
      <c r="D186" s="166"/>
      <c r="E186" s="166"/>
      <c r="F186" s="166"/>
      <c r="G186" s="171"/>
      <c r="H186" s="171"/>
      <c r="I186" s="236"/>
      <c r="J186" s="237"/>
      <c r="K186" s="171"/>
      <c r="L186" s="169"/>
      <c r="M186" s="312"/>
      <c r="N186" s="95"/>
    </row>
    <row r="187" spans="1:14" ht="12.75">
      <c r="A187" s="306"/>
      <c r="B187" s="309"/>
      <c r="C187" s="166"/>
      <c r="D187" s="166"/>
      <c r="E187" s="166"/>
      <c r="F187" s="166"/>
      <c r="G187" s="171"/>
      <c r="H187" s="171"/>
      <c r="I187" s="236"/>
      <c r="J187" s="237"/>
      <c r="K187" s="171"/>
      <c r="L187" s="169"/>
      <c r="M187" s="312"/>
      <c r="N187" s="95"/>
    </row>
    <row r="188" spans="1:14" ht="12.75">
      <c r="A188" s="307"/>
      <c r="B188" s="310"/>
      <c r="C188" s="173"/>
      <c r="D188" s="173"/>
      <c r="E188" s="173"/>
      <c r="F188" s="173"/>
      <c r="G188" s="173"/>
      <c r="H188" s="173"/>
      <c r="I188" s="238"/>
      <c r="J188" s="239"/>
      <c r="K188" s="173"/>
      <c r="L188" s="240"/>
      <c r="M188" s="313"/>
      <c r="N188" s="95"/>
    </row>
    <row r="189" spans="1:14" ht="12.75">
      <c r="A189" s="95"/>
      <c r="B189" s="114"/>
      <c r="C189" s="114"/>
      <c r="D189" s="114"/>
      <c r="E189" s="114"/>
      <c r="F189" s="114"/>
      <c r="G189" s="114"/>
      <c r="H189" s="114"/>
      <c r="I189" s="114"/>
      <c r="J189" s="153"/>
      <c r="K189" s="114"/>
      <c r="L189" s="114"/>
      <c r="M189" s="114"/>
      <c r="N189" s="95"/>
    </row>
  </sheetData>
  <sheetProtection password="CA1D" sheet="1" insertRows="0"/>
  <mergeCells count="113">
    <mergeCell ref="K2:L2"/>
    <mergeCell ref="M171:M173"/>
    <mergeCell ref="A172:A188"/>
    <mergeCell ref="B173:B188"/>
    <mergeCell ref="M174:M188"/>
    <mergeCell ref="M153:M155"/>
    <mergeCell ref="A154:A170"/>
    <mergeCell ref="B155:B170"/>
    <mergeCell ref="M156:M170"/>
    <mergeCell ref="B171:B172"/>
    <mergeCell ref="C171:C172"/>
    <mergeCell ref="D171:D172"/>
    <mergeCell ref="E171:E172"/>
    <mergeCell ref="F171:F172"/>
    <mergeCell ref="G171:L173"/>
    <mergeCell ref="M135:M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5.57421875" style="86" customWidth="1"/>
    <col min="2" max="2" width="9.140625" style="90" customWidth="1"/>
    <col min="3" max="4" width="10.421875" style="90" customWidth="1"/>
    <col min="5" max="6" width="9.140625" style="90" customWidth="1"/>
    <col min="7" max="7" width="13.8515625" style="90" customWidth="1"/>
    <col min="8" max="8" width="12.140625" style="90" customWidth="1"/>
    <col min="9" max="9" width="11.7109375" style="90" customWidth="1"/>
    <col min="10" max="10" width="48.57421875" style="154" customWidth="1"/>
    <col min="11" max="11" width="11.28125" style="90" customWidth="1"/>
    <col min="12" max="13" width="11.57421875" style="90" customWidth="1"/>
    <col min="14" max="14" width="6.140625" style="86" customWidth="1"/>
    <col min="15" max="16384" width="9.140625" style="86" customWidth="1"/>
  </cols>
  <sheetData>
    <row r="1" spans="1:14" ht="7.5" customHeight="1">
      <c r="A1" s="91"/>
      <c r="B1" s="92"/>
      <c r="C1" s="92"/>
      <c r="D1" s="92">
        <f>eelarve!B4</f>
        <v>0</v>
      </c>
      <c r="E1" s="92"/>
      <c r="F1" s="92"/>
      <c r="G1" s="92"/>
      <c r="H1" s="92"/>
      <c r="I1" s="93"/>
      <c r="J1" s="152"/>
      <c r="K1" s="94"/>
      <c r="L1" s="94"/>
      <c r="M1" s="92"/>
      <c r="N1" s="95"/>
    </row>
    <row r="2" spans="1:14" ht="15">
      <c r="A2" s="96" t="s">
        <v>47</v>
      </c>
      <c r="B2" s="92"/>
      <c r="C2" s="92"/>
      <c r="D2" s="92"/>
      <c r="E2" s="92"/>
      <c r="F2" s="92"/>
      <c r="G2" s="92"/>
      <c r="H2" s="92"/>
      <c r="I2" s="93"/>
      <c r="J2" s="351" t="str">
        <f>'1. Tööjõukulud'!J2:J3</f>
        <v>KÜSK projektiga seotud kulude tähis toetuse saaja raamatupidamisdokumentidel:</v>
      </c>
      <c r="K2" s="352" t="s">
        <v>48</v>
      </c>
      <c r="L2" s="352"/>
      <c r="M2" s="128">
        <f>'1. Tööjõukulud'!M2</f>
        <v>0</v>
      </c>
      <c r="N2" s="95"/>
    </row>
    <row r="3" spans="1:14" ht="16.5" customHeight="1">
      <c r="A3" s="116" t="s">
        <v>41</v>
      </c>
      <c r="B3" s="117">
        <f>eelarve!E42</f>
        <v>0</v>
      </c>
      <c r="C3" s="117">
        <f>eelarve!F42</f>
        <v>0</v>
      </c>
      <c r="D3" s="117">
        <f>eelarve!G42</f>
        <v>0</v>
      </c>
      <c r="E3" s="117">
        <f>eelarve!H42</f>
        <v>0</v>
      </c>
      <c r="F3" s="117">
        <f>eelarve!I42</f>
        <v>0</v>
      </c>
      <c r="G3" s="97"/>
      <c r="H3" s="92"/>
      <c r="I3" s="98"/>
      <c r="J3" s="351"/>
      <c r="K3" s="94"/>
      <c r="L3" s="94"/>
      <c r="M3" s="120" t="s">
        <v>44</v>
      </c>
      <c r="N3" s="95"/>
    </row>
    <row r="4" spans="1:14" s="87" customFormat="1" ht="17.25" customHeight="1">
      <c r="A4" s="99" t="s">
        <v>42</v>
      </c>
      <c r="B4" s="100"/>
      <c r="C4" s="100">
        <f>C11+C29+C47+C65+C83+C101+C119</f>
        <v>0</v>
      </c>
      <c r="D4" s="100">
        <f>D11+D29+D47+D65+D83+D101+D119</f>
        <v>0</v>
      </c>
      <c r="E4" s="100">
        <f>E11+E29+E47+E65+E83+E101+E119</f>
        <v>0</v>
      </c>
      <c r="F4" s="100">
        <f>F11+F29+F47+F65+F83+F101+F119</f>
        <v>0</v>
      </c>
      <c r="G4" s="101"/>
      <c r="H4" s="101"/>
      <c r="I4" s="102"/>
      <c r="J4" s="155">
        <f>'1. Tööjõukulud'!J4</f>
        <v>0</v>
      </c>
      <c r="K4" s="103"/>
      <c r="L4" s="103"/>
      <c r="M4" s="115">
        <f>B3-C4-D4-E4-F4</f>
        <v>0</v>
      </c>
      <c r="N4" s="104"/>
    </row>
    <row r="5" spans="1:14" ht="16.5" customHeight="1">
      <c r="A5" s="105"/>
      <c r="B5" s="118" t="e">
        <f>(C4+D4+E4+F4)/B3</f>
        <v>#DIV/0!</v>
      </c>
      <c r="C5" s="119">
        <f>IF(C3&gt;0,C4/C3,"")</f>
      </c>
      <c r="D5" s="119">
        <f>IF(D3&gt;0,D4/D3,"")</f>
      </c>
      <c r="E5" s="119">
        <f>IF(E3&gt;0,E4/E3,"")</f>
      </c>
      <c r="F5" s="119">
        <f>IF(F3&gt;0,F4/F3,"")</f>
      </c>
      <c r="G5" s="92"/>
      <c r="H5" s="92"/>
      <c r="I5" s="93"/>
      <c r="J5" s="152"/>
      <c r="K5" s="94"/>
      <c r="L5" s="94"/>
      <c r="M5" s="92"/>
      <c r="N5" s="95"/>
    </row>
    <row r="6" spans="1:14" s="88" customFormat="1" ht="17.25" customHeight="1">
      <c r="A6" s="334" t="s">
        <v>35</v>
      </c>
      <c r="B6" s="331" t="s">
        <v>29</v>
      </c>
      <c r="C6" s="344" t="s">
        <v>30</v>
      </c>
      <c r="D6" s="344"/>
      <c r="E6" s="344"/>
      <c r="F6" s="344"/>
      <c r="G6" s="345"/>
      <c r="H6" s="345"/>
      <c r="I6" s="345"/>
      <c r="J6" s="345"/>
      <c r="K6" s="345"/>
      <c r="L6" s="346"/>
      <c r="M6" s="347" t="s">
        <v>40</v>
      </c>
      <c r="N6" s="106"/>
    </row>
    <row r="7" spans="1:14" s="88" customFormat="1" ht="15.75" customHeight="1">
      <c r="A7" s="335"/>
      <c r="B7" s="332"/>
      <c r="C7" s="337" t="s">
        <v>31</v>
      </c>
      <c r="D7" s="338"/>
      <c r="E7" s="338"/>
      <c r="F7" s="339"/>
      <c r="G7" s="340" t="s">
        <v>43</v>
      </c>
      <c r="H7" s="342" t="s">
        <v>32</v>
      </c>
      <c r="I7" s="340" t="s">
        <v>33</v>
      </c>
      <c r="J7" s="325" t="s">
        <v>34</v>
      </c>
      <c r="K7" s="327" t="s">
        <v>108</v>
      </c>
      <c r="L7" s="329" t="s">
        <v>36</v>
      </c>
      <c r="M7" s="348"/>
      <c r="N7" s="106"/>
    </row>
    <row r="8" spans="1:14" ht="48.75" customHeight="1">
      <c r="A8" s="336"/>
      <c r="B8" s="333"/>
      <c r="C8" s="107" t="s">
        <v>6</v>
      </c>
      <c r="D8" s="107" t="s">
        <v>38</v>
      </c>
      <c r="E8" s="108" t="s">
        <v>37</v>
      </c>
      <c r="F8" s="108" t="s">
        <v>39</v>
      </c>
      <c r="G8" s="341"/>
      <c r="H8" s="343"/>
      <c r="I8" s="341"/>
      <c r="J8" s="326"/>
      <c r="K8" s="328"/>
      <c r="L8" s="330"/>
      <c r="M8" s="349"/>
      <c r="N8" s="95"/>
    </row>
    <row r="9" spans="1:14" ht="12.75">
      <c r="A9" s="109"/>
      <c r="B9" s="314">
        <f>eelarve!E43</f>
        <v>0</v>
      </c>
      <c r="C9" s="314">
        <f>eelarve!F43</f>
        <v>0</v>
      </c>
      <c r="D9" s="314">
        <f>eelarve!G43</f>
        <v>0</v>
      </c>
      <c r="E9" s="314">
        <f>eelarve!H43</f>
        <v>0</v>
      </c>
      <c r="F9" s="314">
        <f>eelarve!I43</f>
        <v>0</v>
      </c>
      <c r="G9" s="316"/>
      <c r="H9" s="317"/>
      <c r="I9" s="317"/>
      <c r="J9" s="317"/>
      <c r="K9" s="317"/>
      <c r="L9" s="318"/>
      <c r="M9" s="301">
        <f>B9-C11-D11-E11-F11</f>
        <v>0</v>
      </c>
      <c r="N9" s="95"/>
    </row>
    <row r="10" spans="1:14" s="89" customFormat="1" ht="5.25" customHeight="1">
      <c r="A10" s="304" t="str">
        <f>eelarve!A43</f>
        <v>3.1.</v>
      </c>
      <c r="B10" s="315"/>
      <c r="C10" s="315"/>
      <c r="D10" s="315"/>
      <c r="E10" s="315"/>
      <c r="F10" s="315"/>
      <c r="G10" s="319"/>
      <c r="H10" s="320"/>
      <c r="I10" s="320"/>
      <c r="J10" s="320"/>
      <c r="K10" s="320"/>
      <c r="L10" s="321"/>
      <c r="M10" s="302"/>
      <c r="N10" s="110"/>
    </row>
    <row r="11" spans="1:14" s="89" customFormat="1" ht="15" customHeight="1">
      <c r="A11" s="304"/>
      <c r="B11" s="308"/>
      <c r="C11" s="111">
        <f>SUM(C12:C26)</f>
        <v>0</v>
      </c>
      <c r="D11" s="111">
        <f>SUM(D12:D26)</f>
        <v>0</v>
      </c>
      <c r="E11" s="111">
        <f>SUM(E12:E26)</f>
        <v>0</v>
      </c>
      <c r="F11" s="111">
        <f>SUM(F12:F26)</f>
        <v>0</v>
      </c>
      <c r="G11" s="322"/>
      <c r="H11" s="323"/>
      <c r="I11" s="323"/>
      <c r="J11" s="323"/>
      <c r="K11" s="323"/>
      <c r="L11" s="324"/>
      <c r="M11" s="303"/>
      <c r="N11" s="110"/>
    </row>
    <row r="12" spans="1:14" ht="12.75">
      <c r="A12" s="305"/>
      <c r="B12" s="309"/>
      <c r="C12" s="166"/>
      <c r="D12" s="166"/>
      <c r="E12" s="166"/>
      <c r="F12" s="166"/>
      <c r="G12" s="168"/>
      <c r="H12" s="233"/>
      <c r="I12" s="234"/>
      <c r="J12" s="235"/>
      <c r="K12" s="168"/>
      <c r="L12" s="169"/>
      <c r="M12" s="311"/>
      <c r="N12" s="95"/>
    </row>
    <row r="13" spans="1:14" ht="12.75">
      <c r="A13" s="305"/>
      <c r="B13" s="309"/>
      <c r="C13" s="166"/>
      <c r="D13" s="166"/>
      <c r="E13" s="166"/>
      <c r="F13" s="166"/>
      <c r="G13" s="168"/>
      <c r="H13" s="233"/>
      <c r="I13" s="234"/>
      <c r="J13" s="235"/>
      <c r="K13" s="168"/>
      <c r="L13" s="169"/>
      <c r="M13" s="312"/>
      <c r="N13" s="95"/>
    </row>
    <row r="14" spans="1:14" ht="12.75">
      <c r="A14" s="305"/>
      <c r="B14" s="309"/>
      <c r="C14" s="166"/>
      <c r="D14" s="166"/>
      <c r="E14" s="166"/>
      <c r="F14" s="166"/>
      <c r="G14" s="171"/>
      <c r="H14" s="171"/>
      <c r="I14" s="236"/>
      <c r="J14" s="237"/>
      <c r="K14" s="171"/>
      <c r="L14" s="169"/>
      <c r="M14" s="312"/>
      <c r="N14" s="95"/>
    </row>
    <row r="15" spans="1:14" ht="12.75">
      <c r="A15" s="305"/>
      <c r="B15" s="309"/>
      <c r="C15" s="166"/>
      <c r="D15" s="166"/>
      <c r="E15" s="166"/>
      <c r="F15" s="166"/>
      <c r="G15" s="171"/>
      <c r="H15" s="171"/>
      <c r="I15" s="236"/>
      <c r="J15" s="237"/>
      <c r="K15" s="171"/>
      <c r="L15" s="169"/>
      <c r="M15" s="312"/>
      <c r="N15" s="95"/>
    </row>
    <row r="16" spans="1:14" ht="12.75">
      <c r="A16" s="305"/>
      <c r="B16" s="309"/>
      <c r="C16" s="166"/>
      <c r="D16" s="166"/>
      <c r="E16" s="166"/>
      <c r="F16" s="166"/>
      <c r="G16" s="171"/>
      <c r="H16" s="171"/>
      <c r="I16" s="236"/>
      <c r="J16" s="237"/>
      <c r="K16" s="171"/>
      <c r="L16" s="169"/>
      <c r="M16" s="312"/>
      <c r="N16" s="95"/>
    </row>
    <row r="17" spans="1:14" ht="12.75">
      <c r="A17" s="305"/>
      <c r="B17" s="309"/>
      <c r="C17" s="166"/>
      <c r="D17" s="166"/>
      <c r="E17" s="166"/>
      <c r="F17" s="166"/>
      <c r="G17" s="171"/>
      <c r="H17" s="171"/>
      <c r="I17" s="236"/>
      <c r="J17" s="237"/>
      <c r="K17" s="171"/>
      <c r="L17" s="169"/>
      <c r="M17" s="312"/>
      <c r="N17" s="95"/>
    </row>
    <row r="18" spans="1:14" ht="12.75">
      <c r="A18" s="305"/>
      <c r="B18" s="309"/>
      <c r="C18" s="166"/>
      <c r="D18" s="166"/>
      <c r="E18" s="166"/>
      <c r="F18" s="166"/>
      <c r="G18" s="171"/>
      <c r="H18" s="171"/>
      <c r="I18" s="236"/>
      <c r="J18" s="237"/>
      <c r="K18" s="171"/>
      <c r="L18" s="169"/>
      <c r="M18" s="312"/>
      <c r="N18" s="95"/>
    </row>
    <row r="19" spans="1:14" ht="12.75">
      <c r="A19" s="306"/>
      <c r="B19" s="309"/>
      <c r="C19" s="166"/>
      <c r="D19" s="166"/>
      <c r="E19" s="166"/>
      <c r="F19" s="166"/>
      <c r="G19" s="171"/>
      <c r="H19" s="171"/>
      <c r="I19" s="236"/>
      <c r="J19" s="237"/>
      <c r="K19" s="171"/>
      <c r="L19" s="169"/>
      <c r="M19" s="312"/>
      <c r="N19" s="95"/>
    </row>
    <row r="20" spans="1:14" ht="12.75">
      <c r="A20" s="306"/>
      <c r="B20" s="309"/>
      <c r="C20" s="166"/>
      <c r="D20" s="166"/>
      <c r="E20" s="166"/>
      <c r="F20" s="166"/>
      <c r="G20" s="171"/>
      <c r="H20" s="171"/>
      <c r="I20" s="236"/>
      <c r="J20" s="237"/>
      <c r="K20" s="171"/>
      <c r="L20" s="169"/>
      <c r="M20" s="312"/>
      <c r="N20" s="95"/>
    </row>
    <row r="21" spans="1:14" ht="12.75">
      <c r="A21" s="306"/>
      <c r="B21" s="309"/>
      <c r="C21" s="166"/>
      <c r="D21" s="166"/>
      <c r="E21" s="166"/>
      <c r="F21" s="166"/>
      <c r="G21" s="171"/>
      <c r="H21" s="171"/>
      <c r="I21" s="236"/>
      <c r="J21" s="237"/>
      <c r="K21" s="171"/>
      <c r="L21" s="169"/>
      <c r="M21" s="312"/>
      <c r="N21" s="95"/>
    </row>
    <row r="22" spans="1:14" ht="12.75">
      <c r="A22" s="306"/>
      <c r="B22" s="309"/>
      <c r="C22" s="166"/>
      <c r="D22" s="166"/>
      <c r="E22" s="166"/>
      <c r="F22" s="166"/>
      <c r="G22" s="171"/>
      <c r="H22" s="233"/>
      <c r="I22" s="236"/>
      <c r="J22" s="237"/>
      <c r="K22" s="171"/>
      <c r="L22" s="169"/>
      <c r="M22" s="312"/>
      <c r="N22" s="95"/>
    </row>
    <row r="23" spans="1:14" ht="12.75">
      <c r="A23" s="306"/>
      <c r="B23" s="309"/>
      <c r="C23" s="166"/>
      <c r="D23" s="166"/>
      <c r="E23" s="166"/>
      <c r="F23" s="166"/>
      <c r="G23" s="171"/>
      <c r="H23" s="171"/>
      <c r="I23" s="236"/>
      <c r="J23" s="237"/>
      <c r="K23" s="171"/>
      <c r="L23" s="169"/>
      <c r="M23" s="312"/>
      <c r="N23" s="95"/>
    </row>
    <row r="24" spans="1:14" ht="12.75">
      <c r="A24" s="306"/>
      <c r="B24" s="309"/>
      <c r="C24" s="166"/>
      <c r="D24" s="166"/>
      <c r="E24" s="166"/>
      <c r="F24" s="166"/>
      <c r="G24" s="171"/>
      <c r="H24" s="171"/>
      <c r="I24" s="236"/>
      <c r="J24" s="237"/>
      <c r="K24" s="171"/>
      <c r="L24" s="169"/>
      <c r="M24" s="312"/>
      <c r="N24" s="95"/>
    </row>
    <row r="25" spans="1:14" ht="12.75">
      <c r="A25" s="306"/>
      <c r="B25" s="309"/>
      <c r="C25" s="166"/>
      <c r="D25" s="166"/>
      <c r="E25" s="166"/>
      <c r="F25" s="166"/>
      <c r="G25" s="171"/>
      <c r="H25" s="171"/>
      <c r="I25" s="236"/>
      <c r="J25" s="237"/>
      <c r="K25" s="171"/>
      <c r="L25" s="169"/>
      <c r="M25" s="312"/>
      <c r="N25" s="95"/>
    </row>
    <row r="26" spans="1:14" ht="12.75">
      <c r="A26" s="307"/>
      <c r="B26" s="310"/>
      <c r="C26" s="173"/>
      <c r="D26" s="173"/>
      <c r="E26" s="173"/>
      <c r="F26" s="173"/>
      <c r="G26" s="173"/>
      <c r="H26" s="173"/>
      <c r="I26" s="238"/>
      <c r="J26" s="239"/>
      <c r="K26" s="173"/>
      <c r="L26" s="240"/>
      <c r="M26" s="313"/>
      <c r="N26" s="95"/>
    </row>
    <row r="27" spans="1:14" ht="12.75">
      <c r="A27" s="109"/>
      <c r="B27" s="314">
        <f>eelarve!E44</f>
        <v>0</v>
      </c>
      <c r="C27" s="314">
        <f>eelarve!F44</f>
        <v>0</v>
      </c>
      <c r="D27" s="314">
        <f>eelarve!G44</f>
        <v>0</v>
      </c>
      <c r="E27" s="314">
        <f>eelarve!H44</f>
        <v>0</v>
      </c>
      <c r="F27" s="314">
        <f>eelarve!I44</f>
        <v>0</v>
      </c>
      <c r="G27" s="316"/>
      <c r="H27" s="317"/>
      <c r="I27" s="317"/>
      <c r="J27" s="317"/>
      <c r="K27" s="317"/>
      <c r="L27" s="318"/>
      <c r="M27" s="301">
        <f>B27-C29-D29-E29-F29</f>
        <v>0</v>
      </c>
      <c r="N27" s="95"/>
    </row>
    <row r="28" spans="1:14" ht="5.25" customHeight="1">
      <c r="A28" s="304" t="str">
        <f>eelarve!A44</f>
        <v>3.2.</v>
      </c>
      <c r="B28" s="315"/>
      <c r="C28" s="315"/>
      <c r="D28" s="315"/>
      <c r="E28" s="315"/>
      <c r="F28" s="315"/>
      <c r="G28" s="319"/>
      <c r="H28" s="320"/>
      <c r="I28" s="320"/>
      <c r="J28" s="320"/>
      <c r="K28" s="320"/>
      <c r="L28" s="321"/>
      <c r="M28" s="302"/>
      <c r="N28" s="95"/>
    </row>
    <row r="29" spans="1:14" ht="17.25" customHeight="1">
      <c r="A29" s="304"/>
      <c r="B29" s="308"/>
      <c r="C29" s="111">
        <f>SUM(C30:C44)</f>
        <v>0</v>
      </c>
      <c r="D29" s="111">
        <f>SUM(D30:D44)</f>
        <v>0</v>
      </c>
      <c r="E29" s="111">
        <f>SUM(E30:E44)</f>
        <v>0</v>
      </c>
      <c r="F29" s="111">
        <f>SUM(F30:F44)</f>
        <v>0</v>
      </c>
      <c r="G29" s="322"/>
      <c r="H29" s="323"/>
      <c r="I29" s="323"/>
      <c r="J29" s="323"/>
      <c r="K29" s="323"/>
      <c r="L29" s="324"/>
      <c r="M29" s="303"/>
      <c r="N29" s="95"/>
    </row>
    <row r="30" spans="1:14" ht="12.75">
      <c r="A30" s="305"/>
      <c r="B30" s="309"/>
      <c r="C30" s="166"/>
      <c r="D30" s="166"/>
      <c r="E30" s="166"/>
      <c r="F30" s="166"/>
      <c r="G30" s="168"/>
      <c r="H30" s="233"/>
      <c r="I30" s="234"/>
      <c r="J30" s="235"/>
      <c r="K30" s="168"/>
      <c r="L30" s="169"/>
      <c r="M30" s="311"/>
      <c r="N30" s="95"/>
    </row>
    <row r="31" spans="1:14" ht="12.75">
      <c r="A31" s="305"/>
      <c r="B31" s="309"/>
      <c r="C31" s="166"/>
      <c r="D31" s="166"/>
      <c r="E31" s="166"/>
      <c r="F31" s="166"/>
      <c r="G31" s="168"/>
      <c r="H31" s="233"/>
      <c r="I31" s="234"/>
      <c r="J31" s="235"/>
      <c r="K31" s="168"/>
      <c r="L31" s="169"/>
      <c r="M31" s="312"/>
      <c r="N31" s="95"/>
    </row>
    <row r="32" spans="1:14" ht="12.75">
      <c r="A32" s="305"/>
      <c r="B32" s="309"/>
      <c r="C32" s="166"/>
      <c r="D32" s="166"/>
      <c r="E32" s="166"/>
      <c r="F32" s="166"/>
      <c r="G32" s="171"/>
      <c r="H32" s="171"/>
      <c r="I32" s="236"/>
      <c r="J32" s="237"/>
      <c r="K32" s="171"/>
      <c r="L32" s="169"/>
      <c r="M32" s="312"/>
      <c r="N32" s="95"/>
    </row>
    <row r="33" spans="1:14" ht="12.75">
      <c r="A33" s="305"/>
      <c r="B33" s="309"/>
      <c r="C33" s="166"/>
      <c r="D33" s="166"/>
      <c r="E33" s="166"/>
      <c r="F33" s="166"/>
      <c r="G33" s="171"/>
      <c r="H33" s="171"/>
      <c r="I33" s="236"/>
      <c r="J33" s="237"/>
      <c r="K33" s="171"/>
      <c r="L33" s="169"/>
      <c r="M33" s="312"/>
      <c r="N33" s="95"/>
    </row>
    <row r="34" spans="1:14" ht="12.75">
      <c r="A34" s="305"/>
      <c r="B34" s="309"/>
      <c r="C34" s="166"/>
      <c r="D34" s="166"/>
      <c r="E34" s="166"/>
      <c r="F34" s="166"/>
      <c r="G34" s="171"/>
      <c r="H34" s="171"/>
      <c r="I34" s="236"/>
      <c r="J34" s="237"/>
      <c r="K34" s="171"/>
      <c r="L34" s="169"/>
      <c r="M34" s="312"/>
      <c r="N34" s="95"/>
    </row>
    <row r="35" spans="1:14" ht="12.75">
      <c r="A35" s="305"/>
      <c r="B35" s="309"/>
      <c r="C35" s="166"/>
      <c r="D35" s="166"/>
      <c r="E35" s="166"/>
      <c r="F35" s="166"/>
      <c r="G35" s="171"/>
      <c r="H35" s="171"/>
      <c r="I35" s="236"/>
      <c r="J35" s="237"/>
      <c r="K35" s="171"/>
      <c r="L35" s="169"/>
      <c r="M35" s="312"/>
      <c r="N35" s="95"/>
    </row>
    <row r="36" spans="1:14" ht="12.75">
      <c r="A36" s="305"/>
      <c r="B36" s="309"/>
      <c r="C36" s="166"/>
      <c r="D36" s="166"/>
      <c r="E36" s="166"/>
      <c r="F36" s="166"/>
      <c r="G36" s="171"/>
      <c r="H36" s="171"/>
      <c r="I36" s="236"/>
      <c r="J36" s="237"/>
      <c r="K36" s="171"/>
      <c r="L36" s="169"/>
      <c r="M36" s="312"/>
      <c r="N36" s="95"/>
    </row>
    <row r="37" spans="1:14" ht="12.75">
      <c r="A37" s="306"/>
      <c r="B37" s="309"/>
      <c r="C37" s="166"/>
      <c r="D37" s="166"/>
      <c r="E37" s="166"/>
      <c r="F37" s="166"/>
      <c r="G37" s="171"/>
      <c r="H37" s="171"/>
      <c r="I37" s="236"/>
      <c r="J37" s="237"/>
      <c r="K37" s="171"/>
      <c r="L37" s="169"/>
      <c r="M37" s="312"/>
      <c r="N37" s="95"/>
    </row>
    <row r="38" spans="1:14" ht="12.75">
      <c r="A38" s="306"/>
      <c r="B38" s="309"/>
      <c r="C38" s="166"/>
      <c r="D38" s="166"/>
      <c r="E38" s="166"/>
      <c r="F38" s="166"/>
      <c r="G38" s="171"/>
      <c r="H38" s="171"/>
      <c r="I38" s="236"/>
      <c r="J38" s="237"/>
      <c r="K38" s="171"/>
      <c r="L38" s="169"/>
      <c r="M38" s="312"/>
      <c r="N38" s="95"/>
    </row>
    <row r="39" spans="1:14" ht="12.75">
      <c r="A39" s="306"/>
      <c r="B39" s="309"/>
      <c r="C39" s="166"/>
      <c r="D39" s="166"/>
      <c r="E39" s="166"/>
      <c r="F39" s="166"/>
      <c r="G39" s="171"/>
      <c r="H39" s="171"/>
      <c r="I39" s="236"/>
      <c r="J39" s="237"/>
      <c r="K39" s="171"/>
      <c r="L39" s="169"/>
      <c r="M39" s="312"/>
      <c r="N39" s="95"/>
    </row>
    <row r="40" spans="1:14" ht="12.75">
      <c r="A40" s="306"/>
      <c r="B40" s="309"/>
      <c r="C40" s="166"/>
      <c r="D40" s="166"/>
      <c r="E40" s="166"/>
      <c r="F40" s="166"/>
      <c r="G40" s="171"/>
      <c r="H40" s="171"/>
      <c r="I40" s="236"/>
      <c r="J40" s="237"/>
      <c r="K40" s="171"/>
      <c r="L40" s="169"/>
      <c r="M40" s="312"/>
      <c r="N40" s="95"/>
    </row>
    <row r="41" spans="1:14" ht="12.75">
      <c r="A41" s="306"/>
      <c r="B41" s="309"/>
      <c r="C41" s="166"/>
      <c r="D41" s="166"/>
      <c r="E41" s="166"/>
      <c r="F41" s="166"/>
      <c r="G41" s="171"/>
      <c r="H41" s="171"/>
      <c r="I41" s="236"/>
      <c r="J41" s="237"/>
      <c r="K41" s="171"/>
      <c r="L41" s="169"/>
      <c r="M41" s="312"/>
      <c r="N41" s="95"/>
    </row>
    <row r="42" spans="1:14" ht="12.75">
      <c r="A42" s="306"/>
      <c r="B42" s="309"/>
      <c r="C42" s="166"/>
      <c r="D42" s="166"/>
      <c r="E42" s="166"/>
      <c r="F42" s="166"/>
      <c r="G42" s="171"/>
      <c r="H42" s="171"/>
      <c r="I42" s="236"/>
      <c r="J42" s="237"/>
      <c r="K42" s="171"/>
      <c r="L42" s="169"/>
      <c r="M42" s="312"/>
      <c r="N42" s="95"/>
    </row>
    <row r="43" spans="1:14" ht="12.75">
      <c r="A43" s="306"/>
      <c r="B43" s="309"/>
      <c r="C43" s="166"/>
      <c r="D43" s="166"/>
      <c r="E43" s="166"/>
      <c r="F43" s="166"/>
      <c r="G43" s="171"/>
      <c r="H43" s="171"/>
      <c r="I43" s="236"/>
      <c r="J43" s="237"/>
      <c r="K43" s="171"/>
      <c r="L43" s="169"/>
      <c r="M43" s="312"/>
      <c r="N43" s="95"/>
    </row>
    <row r="44" spans="1:14" ht="12.75">
      <c r="A44" s="307"/>
      <c r="B44" s="310"/>
      <c r="C44" s="173"/>
      <c r="D44" s="173"/>
      <c r="E44" s="173"/>
      <c r="F44" s="173"/>
      <c r="G44" s="173"/>
      <c r="H44" s="173"/>
      <c r="I44" s="238"/>
      <c r="J44" s="239"/>
      <c r="K44" s="173"/>
      <c r="L44" s="240"/>
      <c r="M44" s="313"/>
      <c r="N44" s="95"/>
    </row>
    <row r="45" spans="1:14" ht="12.75">
      <c r="A45" s="109"/>
      <c r="B45" s="314">
        <f>eelarve!E45</f>
        <v>0</v>
      </c>
      <c r="C45" s="314">
        <f>eelarve!F45</f>
        <v>0</v>
      </c>
      <c r="D45" s="314">
        <f>eelarve!G45</f>
        <v>0</v>
      </c>
      <c r="E45" s="314">
        <f>eelarve!H45</f>
        <v>0</v>
      </c>
      <c r="F45" s="314">
        <f>eelarve!I45</f>
        <v>0</v>
      </c>
      <c r="G45" s="316"/>
      <c r="H45" s="317"/>
      <c r="I45" s="317"/>
      <c r="J45" s="317"/>
      <c r="K45" s="317"/>
      <c r="L45" s="318"/>
      <c r="M45" s="301">
        <f>B45-C47-D47-E47-F47</f>
        <v>0</v>
      </c>
      <c r="N45" s="95"/>
    </row>
    <row r="46" spans="1:14" ht="6" customHeight="1">
      <c r="A46" s="304">
        <f>eelarve!A45</f>
        <v>0</v>
      </c>
      <c r="B46" s="315"/>
      <c r="C46" s="315"/>
      <c r="D46" s="315"/>
      <c r="E46" s="315"/>
      <c r="F46" s="315"/>
      <c r="G46" s="319"/>
      <c r="H46" s="320"/>
      <c r="I46" s="320"/>
      <c r="J46" s="320"/>
      <c r="K46" s="320"/>
      <c r="L46" s="321"/>
      <c r="M46" s="302"/>
      <c r="N46" s="95"/>
    </row>
    <row r="47" spans="1:14" ht="18" customHeight="1">
      <c r="A47" s="304"/>
      <c r="B47" s="308"/>
      <c r="C47" s="111">
        <f>SUM(C48:C62)</f>
        <v>0</v>
      </c>
      <c r="D47" s="111">
        <f>SUM(D48:D62)</f>
        <v>0</v>
      </c>
      <c r="E47" s="111">
        <f>SUM(E48:E62)</f>
        <v>0</v>
      </c>
      <c r="F47" s="111">
        <f>SUM(F48:F62)</f>
        <v>0</v>
      </c>
      <c r="G47" s="322"/>
      <c r="H47" s="323"/>
      <c r="I47" s="323"/>
      <c r="J47" s="323"/>
      <c r="K47" s="323"/>
      <c r="L47" s="324"/>
      <c r="M47" s="303"/>
      <c r="N47" s="95"/>
    </row>
    <row r="48" spans="1:14" ht="12.75">
      <c r="A48" s="305"/>
      <c r="B48" s="309"/>
      <c r="C48" s="166"/>
      <c r="D48" s="166"/>
      <c r="E48" s="166"/>
      <c r="F48" s="166"/>
      <c r="G48" s="168"/>
      <c r="H48" s="233"/>
      <c r="I48" s="234"/>
      <c r="J48" s="235"/>
      <c r="K48" s="168"/>
      <c r="L48" s="169"/>
      <c r="M48" s="311"/>
      <c r="N48" s="95"/>
    </row>
    <row r="49" spans="1:14" ht="12.75">
      <c r="A49" s="305"/>
      <c r="B49" s="309"/>
      <c r="C49" s="166"/>
      <c r="D49" s="166"/>
      <c r="E49" s="166"/>
      <c r="F49" s="166"/>
      <c r="G49" s="168"/>
      <c r="H49" s="233"/>
      <c r="I49" s="234"/>
      <c r="J49" s="235"/>
      <c r="K49" s="168"/>
      <c r="L49" s="169"/>
      <c r="M49" s="312"/>
      <c r="N49" s="95"/>
    </row>
    <row r="50" spans="1:14" ht="12.75">
      <c r="A50" s="305"/>
      <c r="B50" s="309"/>
      <c r="C50" s="166"/>
      <c r="D50" s="166"/>
      <c r="E50" s="166"/>
      <c r="F50" s="166"/>
      <c r="G50" s="171"/>
      <c r="H50" s="171"/>
      <c r="I50" s="236"/>
      <c r="J50" s="237"/>
      <c r="K50" s="171"/>
      <c r="L50" s="169"/>
      <c r="M50" s="312"/>
      <c r="N50" s="95"/>
    </row>
    <row r="51" spans="1:14" ht="12.75">
      <c r="A51" s="305"/>
      <c r="B51" s="309"/>
      <c r="C51" s="166"/>
      <c r="D51" s="166"/>
      <c r="E51" s="166"/>
      <c r="F51" s="166"/>
      <c r="G51" s="171"/>
      <c r="H51" s="171"/>
      <c r="I51" s="236"/>
      <c r="J51" s="237"/>
      <c r="K51" s="171"/>
      <c r="L51" s="169"/>
      <c r="M51" s="312"/>
      <c r="N51" s="95"/>
    </row>
    <row r="52" spans="1:14" ht="12.75">
      <c r="A52" s="305"/>
      <c r="B52" s="309"/>
      <c r="C52" s="166"/>
      <c r="D52" s="166"/>
      <c r="E52" s="166"/>
      <c r="F52" s="166"/>
      <c r="G52" s="171"/>
      <c r="H52" s="171"/>
      <c r="I52" s="236"/>
      <c r="J52" s="237"/>
      <c r="K52" s="171"/>
      <c r="L52" s="169"/>
      <c r="M52" s="312"/>
      <c r="N52" s="95"/>
    </row>
    <row r="53" spans="1:14" ht="12.75">
      <c r="A53" s="305"/>
      <c r="B53" s="309"/>
      <c r="C53" s="166"/>
      <c r="D53" s="166"/>
      <c r="E53" s="166"/>
      <c r="F53" s="166"/>
      <c r="G53" s="171"/>
      <c r="H53" s="171"/>
      <c r="I53" s="236"/>
      <c r="J53" s="237"/>
      <c r="K53" s="171"/>
      <c r="L53" s="169"/>
      <c r="M53" s="312"/>
      <c r="N53" s="95"/>
    </row>
    <row r="54" spans="1:14" ht="12.75">
      <c r="A54" s="305"/>
      <c r="B54" s="309"/>
      <c r="C54" s="166"/>
      <c r="D54" s="166"/>
      <c r="E54" s="166"/>
      <c r="F54" s="166"/>
      <c r="G54" s="171"/>
      <c r="H54" s="171"/>
      <c r="I54" s="236"/>
      <c r="J54" s="237"/>
      <c r="K54" s="171"/>
      <c r="L54" s="169"/>
      <c r="M54" s="312"/>
      <c r="N54" s="95"/>
    </row>
    <row r="55" spans="1:14" ht="12.75">
      <c r="A55" s="306"/>
      <c r="B55" s="309"/>
      <c r="C55" s="166"/>
      <c r="D55" s="166"/>
      <c r="E55" s="166"/>
      <c r="F55" s="166"/>
      <c r="G55" s="171"/>
      <c r="H55" s="171"/>
      <c r="I55" s="236"/>
      <c r="J55" s="237"/>
      <c r="K55" s="171"/>
      <c r="L55" s="169"/>
      <c r="M55" s="312"/>
      <c r="N55" s="95"/>
    </row>
    <row r="56" spans="1:14" ht="12.75">
      <c r="A56" s="306"/>
      <c r="B56" s="309"/>
      <c r="C56" s="166"/>
      <c r="D56" s="166"/>
      <c r="E56" s="166"/>
      <c r="F56" s="166"/>
      <c r="G56" s="171"/>
      <c r="H56" s="171"/>
      <c r="I56" s="236"/>
      <c r="J56" s="237"/>
      <c r="K56" s="171"/>
      <c r="L56" s="169"/>
      <c r="M56" s="312"/>
      <c r="N56" s="95"/>
    </row>
    <row r="57" spans="1:14" ht="12.75">
      <c r="A57" s="306"/>
      <c r="B57" s="309"/>
      <c r="C57" s="166"/>
      <c r="D57" s="166"/>
      <c r="E57" s="166"/>
      <c r="F57" s="166"/>
      <c r="G57" s="171"/>
      <c r="H57" s="171"/>
      <c r="I57" s="236"/>
      <c r="J57" s="237"/>
      <c r="K57" s="171"/>
      <c r="L57" s="169"/>
      <c r="M57" s="312"/>
      <c r="N57" s="95"/>
    </row>
    <row r="58" spans="1:14" ht="12.75">
      <c r="A58" s="306"/>
      <c r="B58" s="309"/>
      <c r="C58" s="166"/>
      <c r="D58" s="166"/>
      <c r="E58" s="166"/>
      <c r="F58" s="166"/>
      <c r="G58" s="171"/>
      <c r="H58" s="171"/>
      <c r="I58" s="236"/>
      <c r="J58" s="237"/>
      <c r="K58" s="171"/>
      <c r="L58" s="169"/>
      <c r="M58" s="312"/>
      <c r="N58" s="95"/>
    </row>
    <row r="59" spans="1:14" ht="12.75">
      <c r="A59" s="306"/>
      <c r="B59" s="309"/>
      <c r="C59" s="166"/>
      <c r="D59" s="166"/>
      <c r="E59" s="166"/>
      <c r="F59" s="166"/>
      <c r="G59" s="171"/>
      <c r="H59" s="171"/>
      <c r="I59" s="236"/>
      <c r="J59" s="237"/>
      <c r="K59" s="171"/>
      <c r="L59" s="169"/>
      <c r="M59" s="312"/>
      <c r="N59" s="95"/>
    </row>
    <row r="60" spans="1:14" ht="12.75">
      <c r="A60" s="306"/>
      <c r="B60" s="309"/>
      <c r="C60" s="166"/>
      <c r="D60" s="166"/>
      <c r="E60" s="166"/>
      <c r="F60" s="166"/>
      <c r="G60" s="171"/>
      <c r="H60" s="171"/>
      <c r="I60" s="236"/>
      <c r="J60" s="237"/>
      <c r="K60" s="171"/>
      <c r="L60" s="169"/>
      <c r="M60" s="312"/>
      <c r="N60" s="95"/>
    </row>
    <row r="61" spans="1:14" ht="12.75">
      <c r="A61" s="306"/>
      <c r="B61" s="309"/>
      <c r="C61" s="166"/>
      <c r="D61" s="166"/>
      <c r="E61" s="166"/>
      <c r="F61" s="166"/>
      <c r="G61" s="171"/>
      <c r="H61" s="171"/>
      <c r="I61" s="236"/>
      <c r="J61" s="237"/>
      <c r="K61" s="171"/>
      <c r="L61" s="169"/>
      <c r="M61" s="312"/>
      <c r="N61" s="95"/>
    </row>
    <row r="62" spans="1:14" ht="12.75">
      <c r="A62" s="307"/>
      <c r="B62" s="310"/>
      <c r="C62" s="173"/>
      <c r="D62" s="173"/>
      <c r="E62" s="173"/>
      <c r="F62" s="173"/>
      <c r="G62" s="173"/>
      <c r="H62" s="173"/>
      <c r="I62" s="238"/>
      <c r="J62" s="239"/>
      <c r="K62" s="173"/>
      <c r="L62" s="240"/>
      <c r="M62" s="313"/>
      <c r="N62" s="95"/>
    </row>
    <row r="63" spans="1:14" ht="12.75">
      <c r="A63" s="109"/>
      <c r="B63" s="314">
        <f>eelarve!E46</f>
        <v>0</v>
      </c>
      <c r="C63" s="314">
        <f>eelarve!F46</f>
        <v>0</v>
      </c>
      <c r="D63" s="314">
        <f>eelarve!G46</f>
        <v>0</v>
      </c>
      <c r="E63" s="314">
        <f>eelarve!H46</f>
        <v>0</v>
      </c>
      <c r="F63" s="314">
        <f>eelarve!I46</f>
        <v>0</v>
      </c>
      <c r="G63" s="316"/>
      <c r="H63" s="317"/>
      <c r="I63" s="317"/>
      <c r="J63" s="317"/>
      <c r="K63" s="317"/>
      <c r="L63" s="318"/>
      <c r="M63" s="301">
        <f>B63-C65-D65-E65-F65</f>
        <v>0</v>
      </c>
      <c r="N63" s="95"/>
    </row>
    <row r="64" spans="1:14" ht="4.5" customHeight="1">
      <c r="A64" s="353">
        <f>eelarve!A46</f>
        <v>0</v>
      </c>
      <c r="B64" s="315"/>
      <c r="C64" s="315"/>
      <c r="D64" s="315"/>
      <c r="E64" s="315"/>
      <c r="F64" s="315"/>
      <c r="G64" s="319"/>
      <c r="H64" s="320"/>
      <c r="I64" s="320"/>
      <c r="J64" s="320"/>
      <c r="K64" s="320"/>
      <c r="L64" s="321"/>
      <c r="M64" s="302"/>
      <c r="N64" s="95"/>
    </row>
    <row r="65" spans="1:14" ht="17.25" customHeight="1">
      <c r="A65" s="353"/>
      <c r="B65" s="308"/>
      <c r="C65" s="111">
        <f>SUM(C66:C80)</f>
        <v>0</v>
      </c>
      <c r="D65" s="111">
        <f>SUM(D66:D80)</f>
        <v>0</v>
      </c>
      <c r="E65" s="111">
        <f>SUM(E66:E80)</f>
        <v>0</v>
      </c>
      <c r="F65" s="111">
        <f>SUM(F66:F80)</f>
        <v>0</v>
      </c>
      <c r="G65" s="322"/>
      <c r="H65" s="323"/>
      <c r="I65" s="323"/>
      <c r="J65" s="323"/>
      <c r="K65" s="323"/>
      <c r="L65" s="324"/>
      <c r="M65" s="303"/>
      <c r="N65" s="95"/>
    </row>
    <row r="66" spans="1:14" ht="12.75">
      <c r="A66" s="354"/>
      <c r="B66" s="309"/>
      <c r="C66" s="166"/>
      <c r="D66" s="166"/>
      <c r="E66" s="166"/>
      <c r="F66" s="166"/>
      <c r="G66" s="168"/>
      <c r="H66" s="233"/>
      <c r="I66" s="234"/>
      <c r="J66" s="235"/>
      <c r="K66" s="168"/>
      <c r="L66" s="169"/>
      <c r="M66" s="311"/>
      <c r="N66" s="95"/>
    </row>
    <row r="67" spans="1:14" ht="12.75">
      <c r="A67" s="354"/>
      <c r="B67" s="309"/>
      <c r="C67" s="166"/>
      <c r="D67" s="166"/>
      <c r="E67" s="166"/>
      <c r="F67" s="166"/>
      <c r="G67" s="168"/>
      <c r="H67" s="233"/>
      <c r="I67" s="234"/>
      <c r="J67" s="235"/>
      <c r="K67" s="168"/>
      <c r="L67" s="169"/>
      <c r="M67" s="312"/>
      <c r="N67" s="95"/>
    </row>
    <row r="68" spans="1:14" ht="12.75">
      <c r="A68" s="354"/>
      <c r="B68" s="309"/>
      <c r="C68" s="166"/>
      <c r="D68" s="166"/>
      <c r="E68" s="166"/>
      <c r="F68" s="166"/>
      <c r="G68" s="171"/>
      <c r="H68" s="171"/>
      <c r="I68" s="236"/>
      <c r="J68" s="237"/>
      <c r="K68" s="171"/>
      <c r="L68" s="169"/>
      <c r="M68" s="312"/>
      <c r="N68" s="95"/>
    </row>
    <row r="69" spans="1:14" ht="12.75">
      <c r="A69" s="354"/>
      <c r="B69" s="309"/>
      <c r="C69" s="166"/>
      <c r="D69" s="166"/>
      <c r="E69" s="166"/>
      <c r="F69" s="166"/>
      <c r="G69" s="171"/>
      <c r="H69" s="171"/>
      <c r="I69" s="236"/>
      <c r="J69" s="237"/>
      <c r="K69" s="171"/>
      <c r="L69" s="169"/>
      <c r="M69" s="312"/>
      <c r="N69" s="95"/>
    </row>
    <row r="70" spans="1:14" ht="12.75">
      <c r="A70" s="354"/>
      <c r="B70" s="309"/>
      <c r="C70" s="166"/>
      <c r="D70" s="166"/>
      <c r="E70" s="166"/>
      <c r="F70" s="166"/>
      <c r="G70" s="171"/>
      <c r="H70" s="171"/>
      <c r="I70" s="236"/>
      <c r="J70" s="237"/>
      <c r="K70" s="171"/>
      <c r="L70" s="169"/>
      <c r="M70" s="312"/>
      <c r="N70" s="95"/>
    </row>
    <row r="71" spans="1:14" ht="12.75">
      <c r="A71" s="354"/>
      <c r="B71" s="309"/>
      <c r="C71" s="166"/>
      <c r="D71" s="166"/>
      <c r="E71" s="166"/>
      <c r="F71" s="166"/>
      <c r="G71" s="171"/>
      <c r="H71" s="171"/>
      <c r="I71" s="236"/>
      <c r="J71" s="237"/>
      <c r="K71" s="171"/>
      <c r="L71" s="169"/>
      <c r="M71" s="312"/>
      <c r="N71" s="95"/>
    </row>
    <row r="72" spans="1:14" ht="12.75">
      <c r="A72" s="354"/>
      <c r="B72" s="309"/>
      <c r="C72" s="166"/>
      <c r="D72" s="166"/>
      <c r="E72" s="166"/>
      <c r="F72" s="166"/>
      <c r="G72" s="171"/>
      <c r="H72" s="171"/>
      <c r="I72" s="236"/>
      <c r="J72" s="237"/>
      <c r="K72" s="171"/>
      <c r="L72" s="169"/>
      <c r="M72" s="312"/>
      <c r="N72" s="95"/>
    </row>
    <row r="73" spans="1:14" ht="12.75">
      <c r="A73" s="355"/>
      <c r="B73" s="309"/>
      <c r="C73" s="166"/>
      <c r="D73" s="166"/>
      <c r="E73" s="166"/>
      <c r="F73" s="166"/>
      <c r="G73" s="171"/>
      <c r="H73" s="171"/>
      <c r="I73" s="236"/>
      <c r="J73" s="237"/>
      <c r="K73" s="171"/>
      <c r="L73" s="169"/>
      <c r="M73" s="312"/>
      <c r="N73" s="95"/>
    </row>
    <row r="74" spans="1:14" ht="12.75">
      <c r="A74" s="355"/>
      <c r="B74" s="309"/>
      <c r="C74" s="166"/>
      <c r="D74" s="166"/>
      <c r="E74" s="166"/>
      <c r="F74" s="166"/>
      <c r="G74" s="171"/>
      <c r="H74" s="171"/>
      <c r="I74" s="236"/>
      <c r="J74" s="237"/>
      <c r="K74" s="171"/>
      <c r="L74" s="169"/>
      <c r="M74" s="312"/>
      <c r="N74" s="95"/>
    </row>
    <row r="75" spans="1:14" ht="12.75">
      <c r="A75" s="355"/>
      <c r="B75" s="309"/>
      <c r="C75" s="166"/>
      <c r="D75" s="166"/>
      <c r="E75" s="166"/>
      <c r="F75" s="166"/>
      <c r="G75" s="171"/>
      <c r="H75" s="171"/>
      <c r="I75" s="236"/>
      <c r="J75" s="237"/>
      <c r="K75" s="171"/>
      <c r="L75" s="169"/>
      <c r="M75" s="312"/>
      <c r="N75" s="95"/>
    </row>
    <row r="76" spans="1:14" ht="12.75">
      <c r="A76" s="355"/>
      <c r="B76" s="309"/>
      <c r="C76" s="166"/>
      <c r="D76" s="166"/>
      <c r="E76" s="166"/>
      <c r="F76" s="166"/>
      <c r="G76" s="171"/>
      <c r="H76" s="171"/>
      <c r="I76" s="236"/>
      <c r="J76" s="237"/>
      <c r="K76" s="171"/>
      <c r="L76" s="169"/>
      <c r="M76" s="312"/>
      <c r="N76" s="95"/>
    </row>
    <row r="77" spans="1:14" ht="12.75">
      <c r="A77" s="355"/>
      <c r="B77" s="309"/>
      <c r="C77" s="166"/>
      <c r="D77" s="166"/>
      <c r="E77" s="166"/>
      <c r="F77" s="166"/>
      <c r="G77" s="171"/>
      <c r="H77" s="171"/>
      <c r="I77" s="236"/>
      <c r="J77" s="237"/>
      <c r="K77" s="171"/>
      <c r="L77" s="169"/>
      <c r="M77" s="312"/>
      <c r="N77" s="95"/>
    </row>
    <row r="78" spans="1:14" ht="12.75">
      <c r="A78" s="355"/>
      <c r="B78" s="309"/>
      <c r="C78" s="166"/>
      <c r="D78" s="166"/>
      <c r="E78" s="166"/>
      <c r="F78" s="166"/>
      <c r="G78" s="171"/>
      <c r="H78" s="171"/>
      <c r="I78" s="236"/>
      <c r="J78" s="237"/>
      <c r="K78" s="171"/>
      <c r="L78" s="169"/>
      <c r="M78" s="312"/>
      <c r="N78" s="95"/>
    </row>
    <row r="79" spans="1:14" ht="12.75">
      <c r="A79" s="355"/>
      <c r="B79" s="309"/>
      <c r="C79" s="166"/>
      <c r="D79" s="166"/>
      <c r="E79" s="166"/>
      <c r="F79" s="166"/>
      <c r="G79" s="171"/>
      <c r="H79" s="171"/>
      <c r="I79" s="236"/>
      <c r="J79" s="237"/>
      <c r="K79" s="171"/>
      <c r="L79" s="169"/>
      <c r="M79" s="312"/>
      <c r="N79" s="95"/>
    </row>
    <row r="80" spans="1:14" ht="12.75">
      <c r="A80" s="356"/>
      <c r="B80" s="310"/>
      <c r="C80" s="173"/>
      <c r="D80" s="173"/>
      <c r="E80" s="173"/>
      <c r="F80" s="173"/>
      <c r="G80" s="173"/>
      <c r="H80" s="173"/>
      <c r="I80" s="238"/>
      <c r="J80" s="239"/>
      <c r="K80" s="173"/>
      <c r="L80" s="240"/>
      <c r="M80" s="313"/>
      <c r="N80" s="95"/>
    </row>
    <row r="81" spans="1:14" ht="12.75">
      <c r="A81" s="109"/>
      <c r="B81" s="314">
        <f>eelarve!E47</f>
        <v>0</v>
      </c>
      <c r="C81" s="314">
        <f>eelarve!F47</f>
        <v>0</v>
      </c>
      <c r="D81" s="314">
        <f>eelarve!G47</f>
        <v>0</v>
      </c>
      <c r="E81" s="314">
        <f>eelarve!H47</f>
        <v>0</v>
      </c>
      <c r="F81" s="314">
        <f>eelarve!I47</f>
        <v>0</v>
      </c>
      <c r="G81" s="316"/>
      <c r="H81" s="317"/>
      <c r="I81" s="317"/>
      <c r="J81" s="317"/>
      <c r="K81" s="317"/>
      <c r="L81" s="318"/>
      <c r="M81" s="301">
        <f>B81-C83-D83-E83-F83</f>
        <v>0</v>
      </c>
      <c r="N81" s="95"/>
    </row>
    <row r="82" spans="1:14" ht="4.5" customHeight="1">
      <c r="A82" s="304">
        <f>eelarve!A47</f>
        <v>0</v>
      </c>
      <c r="B82" s="315"/>
      <c r="C82" s="315"/>
      <c r="D82" s="315"/>
      <c r="E82" s="315"/>
      <c r="F82" s="315"/>
      <c r="G82" s="319"/>
      <c r="H82" s="320"/>
      <c r="I82" s="320"/>
      <c r="J82" s="320"/>
      <c r="K82" s="320"/>
      <c r="L82" s="321"/>
      <c r="M82" s="302"/>
      <c r="N82" s="95"/>
    </row>
    <row r="83" spans="1:14" ht="18.75" customHeight="1">
      <c r="A83" s="304"/>
      <c r="B83" s="308"/>
      <c r="C83" s="111">
        <f>SUM(C84:C98)</f>
        <v>0</v>
      </c>
      <c r="D83" s="111">
        <f>SUM(D84:D98)</f>
        <v>0</v>
      </c>
      <c r="E83" s="111">
        <f>SUM(E84:E98)</f>
        <v>0</v>
      </c>
      <c r="F83" s="111">
        <f>SUM(F84:F98)</f>
        <v>0</v>
      </c>
      <c r="G83" s="322"/>
      <c r="H83" s="323"/>
      <c r="I83" s="323"/>
      <c r="J83" s="323"/>
      <c r="K83" s="323"/>
      <c r="L83" s="324"/>
      <c r="M83" s="303"/>
      <c r="N83" s="95"/>
    </row>
    <row r="84" spans="1:14" ht="12.75">
      <c r="A84" s="305"/>
      <c r="B84" s="309"/>
      <c r="C84" s="166"/>
      <c r="D84" s="166"/>
      <c r="E84" s="166"/>
      <c r="F84" s="166"/>
      <c r="G84" s="168"/>
      <c r="H84" s="233"/>
      <c r="I84" s="234"/>
      <c r="J84" s="235"/>
      <c r="K84" s="168"/>
      <c r="L84" s="169"/>
      <c r="M84" s="311"/>
      <c r="N84" s="95"/>
    </row>
    <row r="85" spans="1:14" ht="12.75">
      <c r="A85" s="305"/>
      <c r="B85" s="309"/>
      <c r="C85" s="166"/>
      <c r="D85" s="166"/>
      <c r="E85" s="166"/>
      <c r="F85" s="166"/>
      <c r="G85" s="168"/>
      <c r="H85" s="233"/>
      <c r="I85" s="234"/>
      <c r="J85" s="235"/>
      <c r="K85" s="168"/>
      <c r="L85" s="169"/>
      <c r="M85" s="312"/>
      <c r="N85" s="95"/>
    </row>
    <row r="86" spans="1:14" ht="12.75">
      <c r="A86" s="305"/>
      <c r="B86" s="309"/>
      <c r="C86" s="166"/>
      <c r="D86" s="166"/>
      <c r="E86" s="166"/>
      <c r="F86" s="166"/>
      <c r="G86" s="171"/>
      <c r="H86" s="171"/>
      <c r="I86" s="236"/>
      <c r="J86" s="237"/>
      <c r="K86" s="171"/>
      <c r="L86" s="169"/>
      <c r="M86" s="312"/>
      <c r="N86" s="95"/>
    </row>
    <row r="87" spans="1:14" ht="12.75">
      <c r="A87" s="305"/>
      <c r="B87" s="309"/>
      <c r="C87" s="166"/>
      <c r="D87" s="166"/>
      <c r="E87" s="166"/>
      <c r="F87" s="166"/>
      <c r="G87" s="171"/>
      <c r="H87" s="171"/>
      <c r="I87" s="236"/>
      <c r="J87" s="237"/>
      <c r="K87" s="171"/>
      <c r="L87" s="169"/>
      <c r="M87" s="312"/>
      <c r="N87" s="95"/>
    </row>
    <row r="88" spans="1:14" ht="12.75">
      <c r="A88" s="305"/>
      <c r="B88" s="309"/>
      <c r="C88" s="166"/>
      <c r="D88" s="166"/>
      <c r="E88" s="166"/>
      <c r="F88" s="166"/>
      <c r="G88" s="171"/>
      <c r="H88" s="171"/>
      <c r="I88" s="236"/>
      <c r="J88" s="237"/>
      <c r="K88" s="171"/>
      <c r="L88" s="169"/>
      <c r="M88" s="312"/>
      <c r="N88" s="95"/>
    </row>
    <row r="89" spans="1:14" ht="12.75">
      <c r="A89" s="305"/>
      <c r="B89" s="309"/>
      <c r="C89" s="166"/>
      <c r="D89" s="166"/>
      <c r="E89" s="166"/>
      <c r="F89" s="166"/>
      <c r="G89" s="171"/>
      <c r="H89" s="171"/>
      <c r="I89" s="236"/>
      <c r="J89" s="237"/>
      <c r="K89" s="171"/>
      <c r="L89" s="169"/>
      <c r="M89" s="312"/>
      <c r="N89" s="95"/>
    </row>
    <row r="90" spans="1:14" ht="12.75">
      <c r="A90" s="305"/>
      <c r="B90" s="309"/>
      <c r="C90" s="166"/>
      <c r="D90" s="166"/>
      <c r="E90" s="166"/>
      <c r="F90" s="166"/>
      <c r="G90" s="171"/>
      <c r="H90" s="171"/>
      <c r="I90" s="236"/>
      <c r="J90" s="237"/>
      <c r="K90" s="171"/>
      <c r="L90" s="169"/>
      <c r="M90" s="312"/>
      <c r="N90" s="95"/>
    </row>
    <row r="91" spans="1:14" ht="12.75">
      <c r="A91" s="306"/>
      <c r="B91" s="309"/>
      <c r="C91" s="166"/>
      <c r="D91" s="166"/>
      <c r="E91" s="166"/>
      <c r="F91" s="166"/>
      <c r="G91" s="171"/>
      <c r="H91" s="171"/>
      <c r="I91" s="236"/>
      <c r="J91" s="237"/>
      <c r="K91" s="171"/>
      <c r="L91" s="169"/>
      <c r="M91" s="312"/>
      <c r="N91" s="95"/>
    </row>
    <row r="92" spans="1:14" ht="12.75">
      <c r="A92" s="306"/>
      <c r="B92" s="309"/>
      <c r="C92" s="166"/>
      <c r="D92" s="166"/>
      <c r="E92" s="166"/>
      <c r="F92" s="166"/>
      <c r="G92" s="171"/>
      <c r="H92" s="171"/>
      <c r="I92" s="236"/>
      <c r="J92" s="237"/>
      <c r="K92" s="171"/>
      <c r="L92" s="169"/>
      <c r="M92" s="312"/>
      <c r="N92" s="95"/>
    </row>
    <row r="93" spans="1:14" ht="12.75">
      <c r="A93" s="306"/>
      <c r="B93" s="309"/>
      <c r="C93" s="166"/>
      <c r="D93" s="166"/>
      <c r="E93" s="166"/>
      <c r="F93" s="166"/>
      <c r="G93" s="171"/>
      <c r="H93" s="171"/>
      <c r="I93" s="236"/>
      <c r="J93" s="237"/>
      <c r="K93" s="171"/>
      <c r="L93" s="169"/>
      <c r="M93" s="312"/>
      <c r="N93" s="95"/>
    </row>
    <row r="94" spans="1:14" ht="12.75">
      <c r="A94" s="306"/>
      <c r="B94" s="309"/>
      <c r="C94" s="166"/>
      <c r="D94" s="166"/>
      <c r="E94" s="166"/>
      <c r="F94" s="166"/>
      <c r="G94" s="171"/>
      <c r="H94" s="171"/>
      <c r="I94" s="236"/>
      <c r="J94" s="237"/>
      <c r="K94" s="171"/>
      <c r="L94" s="169"/>
      <c r="M94" s="312"/>
      <c r="N94" s="95"/>
    </row>
    <row r="95" spans="1:14" ht="12.75">
      <c r="A95" s="306"/>
      <c r="B95" s="309"/>
      <c r="C95" s="166"/>
      <c r="D95" s="166"/>
      <c r="E95" s="166"/>
      <c r="F95" s="166"/>
      <c r="G95" s="171"/>
      <c r="H95" s="171"/>
      <c r="I95" s="236"/>
      <c r="J95" s="237"/>
      <c r="K95" s="171"/>
      <c r="L95" s="169"/>
      <c r="M95" s="312"/>
      <c r="N95" s="95"/>
    </row>
    <row r="96" spans="1:14" ht="12.75">
      <c r="A96" s="306"/>
      <c r="B96" s="309"/>
      <c r="C96" s="166"/>
      <c r="D96" s="166"/>
      <c r="E96" s="166"/>
      <c r="F96" s="166"/>
      <c r="G96" s="171"/>
      <c r="H96" s="171"/>
      <c r="I96" s="236"/>
      <c r="J96" s="237"/>
      <c r="K96" s="171"/>
      <c r="L96" s="169"/>
      <c r="M96" s="312"/>
      <c r="N96" s="95"/>
    </row>
    <row r="97" spans="1:14" ht="12.75">
      <c r="A97" s="306"/>
      <c r="B97" s="309"/>
      <c r="C97" s="166"/>
      <c r="D97" s="166"/>
      <c r="E97" s="166"/>
      <c r="F97" s="166"/>
      <c r="G97" s="171"/>
      <c r="H97" s="171"/>
      <c r="I97" s="236"/>
      <c r="J97" s="237"/>
      <c r="K97" s="171"/>
      <c r="L97" s="169"/>
      <c r="M97" s="312"/>
      <c r="N97" s="95"/>
    </row>
    <row r="98" spans="1:14" ht="12.75">
      <c r="A98" s="307"/>
      <c r="B98" s="310"/>
      <c r="C98" s="173"/>
      <c r="D98" s="173"/>
      <c r="E98" s="173"/>
      <c r="F98" s="173"/>
      <c r="G98" s="173"/>
      <c r="H98" s="173"/>
      <c r="I98" s="238"/>
      <c r="J98" s="239"/>
      <c r="K98" s="173"/>
      <c r="L98" s="240"/>
      <c r="M98" s="313"/>
      <c r="N98" s="95"/>
    </row>
    <row r="99" spans="1:14" ht="12.75">
      <c r="A99" s="109"/>
      <c r="B99" s="314">
        <f>eelarve!E48</f>
        <v>0</v>
      </c>
      <c r="C99" s="314">
        <f>eelarve!F48</f>
        <v>0</v>
      </c>
      <c r="D99" s="314">
        <f>eelarve!G48</f>
        <v>0</v>
      </c>
      <c r="E99" s="314">
        <f>eelarve!H48</f>
        <v>0</v>
      </c>
      <c r="F99" s="314">
        <f>eelarve!I48</f>
        <v>0</v>
      </c>
      <c r="G99" s="316"/>
      <c r="H99" s="317"/>
      <c r="I99" s="317"/>
      <c r="J99" s="317"/>
      <c r="K99" s="317"/>
      <c r="L99" s="318"/>
      <c r="M99" s="301">
        <f>B99-C101-D101-E101-F101</f>
        <v>0</v>
      </c>
      <c r="N99" s="95"/>
    </row>
    <row r="100" spans="1:14" ht="6" customHeight="1">
      <c r="A100" s="304">
        <f>eelarve!A48</f>
        <v>0</v>
      </c>
      <c r="B100" s="315"/>
      <c r="C100" s="315"/>
      <c r="D100" s="315"/>
      <c r="E100" s="315"/>
      <c r="F100" s="315"/>
      <c r="G100" s="319"/>
      <c r="H100" s="320"/>
      <c r="I100" s="320"/>
      <c r="J100" s="320"/>
      <c r="K100" s="320"/>
      <c r="L100" s="321"/>
      <c r="M100" s="302"/>
      <c r="N100" s="95"/>
    </row>
    <row r="101" spans="1:14" ht="18" customHeight="1">
      <c r="A101" s="304"/>
      <c r="B101" s="308"/>
      <c r="C101" s="111">
        <f>SUM(C102:C116)</f>
        <v>0</v>
      </c>
      <c r="D101" s="111">
        <f>SUM(D102:D116)</f>
        <v>0</v>
      </c>
      <c r="E101" s="111">
        <f>SUM(E102:E116)</f>
        <v>0</v>
      </c>
      <c r="F101" s="111">
        <f>SUM(F102:F116)</f>
        <v>0</v>
      </c>
      <c r="G101" s="322"/>
      <c r="H101" s="323"/>
      <c r="I101" s="323"/>
      <c r="J101" s="323"/>
      <c r="K101" s="323"/>
      <c r="L101" s="324"/>
      <c r="M101" s="303"/>
      <c r="N101" s="95"/>
    </row>
    <row r="102" spans="1:14" ht="12.75">
      <c r="A102" s="305"/>
      <c r="B102" s="309"/>
      <c r="C102" s="166"/>
      <c r="D102" s="166"/>
      <c r="E102" s="166"/>
      <c r="F102" s="166"/>
      <c r="G102" s="168"/>
      <c r="H102" s="233"/>
      <c r="I102" s="234"/>
      <c r="J102" s="235"/>
      <c r="K102" s="168"/>
      <c r="L102" s="169"/>
      <c r="M102" s="311"/>
      <c r="N102" s="95"/>
    </row>
    <row r="103" spans="1:14" ht="12.75">
      <c r="A103" s="305"/>
      <c r="B103" s="309"/>
      <c r="C103" s="166"/>
      <c r="D103" s="166"/>
      <c r="E103" s="166"/>
      <c r="F103" s="166"/>
      <c r="G103" s="168"/>
      <c r="H103" s="233"/>
      <c r="I103" s="234"/>
      <c r="J103" s="235"/>
      <c r="K103" s="168"/>
      <c r="L103" s="169"/>
      <c r="M103" s="312"/>
      <c r="N103" s="95"/>
    </row>
    <row r="104" spans="1:14" ht="12.75">
      <c r="A104" s="305"/>
      <c r="B104" s="309"/>
      <c r="C104" s="166"/>
      <c r="D104" s="166"/>
      <c r="E104" s="166"/>
      <c r="F104" s="166"/>
      <c r="G104" s="171"/>
      <c r="H104" s="171"/>
      <c r="I104" s="236"/>
      <c r="J104" s="237"/>
      <c r="K104" s="171"/>
      <c r="L104" s="169"/>
      <c r="M104" s="312"/>
      <c r="N104" s="95"/>
    </row>
    <row r="105" spans="1:14" ht="12.75">
      <c r="A105" s="305"/>
      <c r="B105" s="309"/>
      <c r="C105" s="166"/>
      <c r="D105" s="166"/>
      <c r="E105" s="166"/>
      <c r="F105" s="166"/>
      <c r="G105" s="171"/>
      <c r="H105" s="171"/>
      <c r="I105" s="236"/>
      <c r="J105" s="237"/>
      <c r="K105" s="171"/>
      <c r="L105" s="169"/>
      <c r="M105" s="312"/>
      <c r="N105" s="95"/>
    </row>
    <row r="106" spans="1:14" ht="12.75">
      <c r="A106" s="305"/>
      <c r="B106" s="309"/>
      <c r="C106" s="166"/>
      <c r="D106" s="166"/>
      <c r="E106" s="166"/>
      <c r="F106" s="166"/>
      <c r="G106" s="171"/>
      <c r="H106" s="171"/>
      <c r="I106" s="236"/>
      <c r="J106" s="237"/>
      <c r="K106" s="171"/>
      <c r="L106" s="169"/>
      <c r="M106" s="312"/>
      <c r="N106" s="95"/>
    </row>
    <row r="107" spans="1:14" ht="12.75">
      <c r="A107" s="305"/>
      <c r="B107" s="309"/>
      <c r="C107" s="166"/>
      <c r="D107" s="166"/>
      <c r="E107" s="166"/>
      <c r="F107" s="166"/>
      <c r="G107" s="171"/>
      <c r="H107" s="171"/>
      <c r="I107" s="236"/>
      <c r="J107" s="237"/>
      <c r="K107" s="171"/>
      <c r="L107" s="169"/>
      <c r="M107" s="312"/>
      <c r="N107" s="95"/>
    </row>
    <row r="108" spans="1:14" ht="12.75">
      <c r="A108" s="305"/>
      <c r="B108" s="309"/>
      <c r="C108" s="166"/>
      <c r="D108" s="166"/>
      <c r="E108" s="166"/>
      <c r="F108" s="166"/>
      <c r="G108" s="171"/>
      <c r="H108" s="171"/>
      <c r="I108" s="236"/>
      <c r="J108" s="237"/>
      <c r="K108" s="171"/>
      <c r="L108" s="169"/>
      <c r="M108" s="312"/>
      <c r="N108" s="95"/>
    </row>
    <row r="109" spans="1:14" ht="12.75">
      <c r="A109" s="306"/>
      <c r="B109" s="309"/>
      <c r="C109" s="166"/>
      <c r="D109" s="166"/>
      <c r="E109" s="166"/>
      <c r="F109" s="166"/>
      <c r="G109" s="171"/>
      <c r="H109" s="171"/>
      <c r="I109" s="236"/>
      <c r="J109" s="237"/>
      <c r="K109" s="171"/>
      <c r="L109" s="169"/>
      <c r="M109" s="312"/>
      <c r="N109" s="95"/>
    </row>
    <row r="110" spans="1:14" ht="12.75">
      <c r="A110" s="306"/>
      <c r="B110" s="309"/>
      <c r="C110" s="166"/>
      <c r="D110" s="166"/>
      <c r="E110" s="166"/>
      <c r="F110" s="166"/>
      <c r="G110" s="171"/>
      <c r="H110" s="171"/>
      <c r="I110" s="236"/>
      <c r="J110" s="237"/>
      <c r="K110" s="171"/>
      <c r="L110" s="169"/>
      <c r="M110" s="312"/>
      <c r="N110" s="95"/>
    </row>
    <row r="111" spans="1:14" ht="12.75">
      <c r="A111" s="306"/>
      <c r="B111" s="309"/>
      <c r="C111" s="166"/>
      <c r="D111" s="166"/>
      <c r="E111" s="166"/>
      <c r="F111" s="166"/>
      <c r="G111" s="171"/>
      <c r="H111" s="171"/>
      <c r="I111" s="236"/>
      <c r="J111" s="237"/>
      <c r="K111" s="171"/>
      <c r="L111" s="169"/>
      <c r="M111" s="312"/>
      <c r="N111" s="95"/>
    </row>
    <row r="112" spans="1:14" ht="12.75">
      <c r="A112" s="306"/>
      <c r="B112" s="309"/>
      <c r="C112" s="166"/>
      <c r="D112" s="166"/>
      <c r="E112" s="166"/>
      <c r="F112" s="166"/>
      <c r="G112" s="171"/>
      <c r="H112" s="171"/>
      <c r="I112" s="236"/>
      <c r="J112" s="237"/>
      <c r="K112" s="171"/>
      <c r="L112" s="169"/>
      <c r="M112" s="312"/>
      <c r="N112" s="95"/>
    </row>
    <row r="113" spans="1:14" ht="12.75">
      <c r="A113" s="306"/>
      <c r="B113" s="309"/>
      <c r="C113" s="166"/>
      <c r="D113" s="166"/>
      <c r="E113" s="166"/>
      <c r="F113" s="166"/>
      <c r="G113" s="171"/>
      <c r="H113" s="171"/>
      <c r="I113" s="236"/>
      <c r="J113" s="237"/>
      <c r="K113" s="171"/>
      <c r="L113" s="169"/>
      <c r="M113" s="312"/>
      <c r="N113" s="95"/>
    </row>
    <row r="114" spans="1:14" ht="12.75">
      <c r="A114" s="306"/>
      <c r="B114" s="309"/>
      <c r="C114" s="166"/>
      <c r="D114" s="166"/>
      <c r="E114" s="166"/>
      <c r="F114" s="166"/>
      <c r="G114" s="171"/>
      <c r="H114" s="171"/>
      <c r="I114" s="236"/>
      <c r="J114" s="237"/>
      <c r="K114" s="171"/>
      <c r="L114" s="169"/>
      <c r="M114" s="312"/>
      <c r="N114" s="95"/>
    </row>
    <row r="115" spans="1:14" ht="12.75">
      <c r="A115" s="306"/>
      <c r="B115" s="309"/>
      <c r="C115" s="166"/>
      <c r="D115" s="166"/>
      <c r="E115" s="166"/>
      <c r="F115" s="166"/>
      <c r="G115" s="171"/>
      <c r="H115" s="171"/>
      <c r="I115" s="236"/>
      <c r="J115" s="237"/>
      <c r="K115" s="171"/>
      <c r="L115" s="169"/>
      <c r="M115" s="312"/>
      <c r="N115" s="95"/>
    </row>
    <row r="116" spans="1:14" ht="12.75">
      <c r="A116" s="307"/>
      <c r="B116" s="310"/>
      <c r="C116" s="173"/>
      <c r="D116" s="173"/>
      <c r="E116" s="173"/>
      <c r="F116" s="173"/>
      <c r="G116" s="173"/>
      <c r="H116" s="173"/>
      <c r="I116" s="238"/>
      <c r="J116" s="239"/>
      <c r="K116" s="173"/>
      <c r="L116" s="240"/>
      <c r="M116" s="313"/>
      <c r="N116" s="95"/>
    </row>
    <row r="117" spans="1:14" ht="12.75">
      <c r="A117" s="109"/>
      <c r="B117" s="314">
        <f>eelarve!E49</f>
        <v>0</v>
      </c>
      <c r="C117" s="314">
        <f>eelarve!F49</f>
        <v>0</v>
      </c>
      <c r="D117" s="314">
        <f>eelarve!G49</f>
        <v>0</v>
      </c>
      <c r="E117" s="314">
        <f>eelarve!H49</f>
        <v>0</v>
      </c>
      <c r="F117" s="314">
        <f>eelarve!I49</f>
        <v>0</v>
      </c>
      <c r="G117" s="316"/>
      <c r="H117" s="317"/>
      <c r="I117" s="317"/>
      <c r="J117" s="317"/>
      <c r="K117" s="317"/>
      <c r="L117" s="318"/>
      <c r="M117" s="301">
        <f>B117-C119-D119-E119-F119</f>
        <v>0</v>
      </c>
      <c r="N117" s="95"/>
    </row>
    <row r="118" spans="1:14" ht="5.25" customHeight="1">
      <c r="A118" s="304">
        <f>eelarve!A49</f>
        <v>0</v>
      </c>
      <c r="B118" s="315"/>
      <c r="C118" s="315"/>
      <c r="D118" s="315"/>
      <c r="E118" s="315"/>
      <c r="F118" s="315"/>
      <c r="G118" s="319"/>
      <c r="H118" s="320"/>
      <c r="I118" s="320"/>
      <c r="J118" s="320"/>
      <c r="K118" s="320"/>
      <c r="L118" s="321"/>
      <c r="M118" s="302"/>
      <c r="N118" s="95"/>
    </row>
    <row r="119" spans="1:14" ht="18" customHeight="1">
      <c r="A119" s="304"/>
      <c r="B119" s="308"/>
      <c r="C119" s="111">
        <f>SUM(C120:C134)</f>
        <v>0</v>
      </c>
      <c r="D119" s="111">
        <f>SUM(D120:D134)</f>
        <v>0</v>
      </c>
      <c r="E119" s="111">
        <f>SUM(E120:E134)</f>
        <v>0</v>
      </c>
      <c r="F119" s="111">
        <f>SUM(F120:F134)</f>
        <v>0</v>
      </c>
      <c r="G119" s="322"/>
      <c r="H119" s="323"/>
      <c r="I119" s="323"/>
      <c r="J119" s="323"/>
      <c r="K119" s="323"/>
      <c r="L119" s="324"/>
      <c r="M119" s="303"/>
      <c r="N119" s="95"/>
    </row>
    <row r="120" spans="1:14" ht="12.75">
      <c r="A120" s="305"/>
      <c r="B120" s="309"/>
      <c r="C120" s="166"/>
      <c r="D120" s="166"/>
      <c r="E120" s="166"/>
      <c r="F120" s="166"/>
      <c r="G120" s="168"/>
      <c r="H120" s="233"/>
      <c r="I120" s="234"/>
      <c r="J120" s="235"/>
      <c r="K120" s="168"/>
      <c r="L120" s="169"/>
      <c r="M120" s="311"/>
      <c r="N120" s="95"/>
    </row>
    <row r="121" spans="1:14" ht="12.75">
      <c r="A121" s="305"/>
      <c r="B121" s="309"/>
      <c r="C121" s="166"/>
      <c r="D121" s="166"/>
      <c r="E121" s="166"/>
      <c r="F121" s="166"/>
      <c r="G121" s="168"/>
      <c r="H121" s="233"/>
      <c r="I121" s="234"/>
      <c r="J121" s="235"/>
      <c r="K121" s="168"/>
      <c r="L121" s="169"/>
      <c r="M121" s="312"/>
      <c r="N121" s="95"/>
    </row>
    <row r="122" spans="1:14" ht="12.75">
      <c r="A122" s="305"/>
      <c r="B122" s="309"/>
      <c r="C122" s="166"/>
      <c r="D122" s="166"/>
      <c r="E122" s="166"/>
      <c r="F122" s="166"/>
      <c r="G122" s="171"/>
      <c r="H122" s="171"/>
      <c r="I122" s="236"/>
      <c r="J122" s="237"/>
      <c r="K122" s="171"/>
      <c r="L122" s="169"/>
      <c r="M122" s="312"/>
      <c r="N122" s="95"/>
    </row>
    <row r="123" spans="1:14" ht="12.75">
      <c r="A123" s="305"/>
      <c r="B123" s="309"/>
      <c r="C123" s="166"/>
      <c r="D123" s="166"/>
      <c r="E123" s="166"/>
      <c r="F123" s="166"/>
      <c r="G123" s="171"/>
      <c r="H123" s="171"/>
      <c r="I123" s="236"/>
      <c r="J123" s="237"/>
      <c r="K123" s="171"/>
      <c r="L123" s="169"/>
      <c r="M123" s="312"/>
      <c r="N123" s="95"/>
    </row>
    <row r="124" spans="1:14" ht="12.75">
      <c r="A124" s="305"/>
      <c r="B124" s="309"/>
      <c r="C124" s="166"/>
      <c r="D124" s="166"/>
      <c r="E124" s="166"/>
      <c r="F124" s="166"/>
      <c r="G124" s="171"/>
      <c r="H124" s="171"/>
      <c r="I124" s="236"/>
      <c r="J124" s="237"/>
      <c r="K124" s="171"/>
      <c r="L124" s="169"/>
      <c r="M124" s="312"/>
      <c r="N124" s="95"/>
    </row>
    <row r="125" spans="1:14" ht="12.75">
      <c r="A125" s="305"/>
      <c r="B125" s="309"/>
      <c r="C125" s="166"/>
      <c r="D125" s="166"/>
      <c r="E125" s="166"/>
      <c r="F125" s="166"/>
      <c r="G125" s="171"/>
      <c r="H125" s="171"/>
      <c r="I125" s="236"/>
      <c r="J125" s="237"/>
      <c r="K125" s="171"/>
      <c r="L125" s="169"/>
      <c r="M125" s="312"/>
      <c r="N125" s="95"/>
    </row>
    <row r="126" spans="1:14" ht="12.75">
      <c r="A126" s="305"/>
      <c r="B126" s="309"/>
      <c r="C126" s="166"/>
      <c r="D126" s="166"/>
      <c r="E126" s="166"/>
      <c r="F126" s="166"/>
      <c r="G126" s="171"/>
      <c r="H126" s="171"/>
      <c r="I126" s="236"/>
      <c r="J126" s="237"/>
      <c r="K126" s="171"/>
      <c r="L126" s="169"/>
      <c r="M126" s="312"/>
      <c r="N126" s="95"/>
    </row>
    <row r="127" spans="1:14" ht="12.75">
      <c r="A127" s="306"/>
      <c r="B127" s="309"/>
      <c r="C127" s="166"/>
      <c r="D127" s="166"/>
      <c r="E127" s="166"/>
      <c r="F127" s="166"/>
      <c r="G127" s="171"/>
      <c r="H127" s="171"/>
      <c r="I127" s="236"/>
      <c r="J127" s="237"/>
      <c r="K127" s="171"/>
      <c r="L127" s="169"/>
      <c r="M127" s="312"/>
      <c r="N127" s="95"/>
    </row>
    <row r="128" spans="1:14" ht="12.75">
      <c r="A128" s="306"/>
      <c r="B128" s="309"/>
      <c r="C128" s="166"/>
      <c r="D128" s="166"/>
      <c r="E128" s="166"/>
      <c r="F128" s="166"/>
      <c r="G128" s="171"/>
      <c r="H128" s="171"/>
      <c r="I128" s="236"/>
      <c r="J128" s="237"/>
      <c r="K128" s="171"/>
      <c r="L128" s="169"/>
      <c r="M128" s="312"/>
      <c r="N128" s="95"/>
    </row>
    <row r="129" spans="1:14" ht="12.75">
      <c r="A129" s="306"/>
      <c r="B129" s="309"/>
      <c r="C129" s="166"/>
      <c r="D129" s="166"/>
      <c r="E129" s="166"/>
      <c r="F129" s="166"/>
      <c r="G129" s="171"/>
      <c r="H129" s="171"/>
      <c r="I129" s="236"/>
      <c r="J129" s="237"/>
      <c r="K129" s="171"/>
      <c r="L129" s="169">
        <v>39754</v>
      </c>
      <c r="M129" s="312"/>
      <c r="N129" s="95"/>
    </row>
    <row r="130" spans="1:14" ht="12.75">
      <c r="A130" s="306"/>
      <c r="B130" s="309"/>
      <c r="C130" s="166"/>
      <c r="D130" s="166"/>
      <c r="E130" s="166"/>
      <c r="F130" s="166"/>
      <c r="G130" s="171"/>
      <c r="H130" s="171"/>
      <c r="I130" s="236"/>
      <c r="J130" s="237"/>
      <c r="K130" s="171"/>
      <c r="L130" s="169"/>
      <c r="M130" s="312"/>
      <c r="N130" s="95"/>
    </row>
    <row r="131" spans="1:14" ht="12.75">
      <c r="A131" s="306"/>
      <c r="B131" s="309"/>
      <c r="C131" s="166"/>
      <c r="D131" s="166"/>
      <c r="E131" s="166"/>
      <c r="F131" s="166"/>
      <c r="G131" s="171"/>
      <c r="H131" s="171"/>
      <c r="I131" s="236"/>
      <c r="J131" s="237"/>
      <c r="K131" s="171"/>
      <c r="L131" s="169"/>
      <c r="M131" s="312"/>
      <c r="N131" s="95"/>
    </row>
    <row r="132" spans="1:14" ht="12.75">
      <c r="A132" s="306"/>
      <c r="B132" s="309"/>
      <c r="C132" s="166"/>
      <c r="D132" s="166"/>
      <c r="E132" s="166"/>
      <c r="F132" s="166"/>
      <c r="G132" s="171"/>
      <c r="H132" s="171"/>
      <c r="I132" s="236"/>
      <c r="J132" s="237"/>
      <c r="K132" s="171"/>
      <c r="L132" s="169"/>
      <c r="M132" s="312"/>
      <c r="N132" s="95"/>
    </row>
    <row r="133" spans="1:14" ht="12.75">
      <c r="A133" s="306"/>
      <c r="B133" s="309"/>
      <c r="C133" s="166"/>
      <c r="D133" s="166"/>
      <c r="E133" s="166"/>
      <c r="F133" s="166"/>
      <c r="G133" s="171"/>
      <c r="H133" s="171"/>
      <c r="I133" s="236"/>
      <c r="J133" s="237"/>
      <c r="K133" s="171"/>
      <c r="L133" s="169"/>
      <c r="M133" s="312"/>
      <c r="N133" s="95"/>
    </row>
    <row r="134" spans="1:14" ht="12.75">
      <c r="A134" s="307"/>
      <c r="B134" s="310"/>
      <c r="C134" s="173"/>
      <c r="D134" s="173"/>
      <c r="E134" s="173"/>
      <c r="F134" s="173"/>
      <c r="G134" s="173"/>
      <c r="H134" s="173"/>
      <c r="I134" s="238"/>
      <c r="J134" s="239"/>
      <c r="K134" s="173"/>
      <c r="L134" s="240"/>
      <c r="M134" s="313"/>
      <c r="N134" s="95"/>
    </row>
    <row r="135" spans="1:14" ht="12.75">
      <c r="A135" s="95"/>
      <c r="B135" s="114"/>
      <c r="C135" s="114"/>
      <c r="D135" s="114"/>
      <c r="E135" s="114"/>
      <c r="F135" s="114"/>
      <c r="G135" s="114"/>
      <c r="H135" s="114"/>
      <c r="I135" s="114"/>
      <c r="J135" s="153"/>
      <c r="K135" s="114"/>
      <c r="L135" s="114"/>
      <c r="M135" s="114"/>
      <c r="N135" s="95"/>
    </row>
  </sheetData>
  <sheetProtection password="CA1D" sheet="1" insertRows="0"/>
  <mergeCells count="83">
    <mergeCell ref="K2:L2"/>
    <mergeCell ref="M117:M119"/>
    <mergeCell ref="A118:A134"/>
    <mergeCell ref="B119:B134"/>
    <mergeCell ref="M120:M134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N18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6.00390625" style="86" customWidth="1"/>
    <col min="2" max="2" width="9.140625" style="90" customWidth="1"/>
    <col min="3" max="4" width="10.421875" style="90" customWidth="1"/>
    <col min="5" max="6" width="9.140625" style="90" customWidth="1"/>
    <col min="7" max="7" width="13.8515625" style="90" customWidth="1"/>
    <col min="8" max="8" width="12.140625" style="90" customWidth="1"/>
    <col min="9" max="9" width="11.7109375" style="90" customWidth="1"/>
    <col min="10" max="10" width="48.57421875" style="154" customWidth="1"/>
    <col min="11" max="11" width="11.00390625" style="90" customWidth="1"/>
    <col min="12" max="13" width="11.57421875" style="90" customWidth="1"/>
    <col min="14" max="14" width="6.140625" style="86" customWidth="1"/>
    <col min="15" max="16384" width="9.140625" style="86" customWidth="1"/>
  </cols>
  <sheetData>
    <row r="1" spans="1:14" ht="7.5" customHeight="1">
      <c r="A1" s="91"/>
      <c r="B1" s="92"/>
      <c r="C1" s="92"/>
      <c r="D1" s="92">
        <f>eelarve!B4</f>
        <v>0</v>
      </c>
      <c r="E1" s="92"/>
      <c r="F1" s="92"/>
      <c r="G1" s="92"/>
      <c r="H1" s="92"/>
      <c r="I1" s="93"/>
      <c r="J1" s="152"/>
      <c r="K1" s="94"/>
      <c r="L1" s="94"/>
      <c r="M1" s="92"/>
      <c r="N1" s="95"/>
    </row>
    <row r="2" spans="1:14" ht="15">
      <c r="A2" s="96" t="s">
        <v>49</v>
      </c>
      <c r="B2" s="92"/>
      <c r="C2" s="92"/>
      <c r="D2" s="92"/>
      <c r="E2" s="92"/>
      <c r="F2" s="92"/>
      <c r="G2" s="92"/>
      <c r="H2" s="92"/>
      <c r="I2" s="93"/>
      <c r="J2" s="351" t="str">
        <f>'1. Tööjõukulud'!J2:J3</f>
        <v>KÜSK projektiga seotud kulude tähis toetuse saaja raamatupidamisdokumentidel:</v>
      </c>
      <c r="K2" s="352" t="s">
        <v>48</v>
      </c>
      <c r="L2" s="352"/>
      <c r="M2" s="128">
        <f>'1. Tööjõukulud'!M2</f>
        <v>0</v>
      </c>
      <c r="N2" s="95"/>
    </row>
    <row r="3" spans="1:14" ht="15" customHeight="1">
      <c r="A3" s="116" t="s">
        <v>41</v>
      </c>
      <c r="B3" s="117">
        <f>eelarve!E50</f>
        <v>0</v>
      </c>
      <c r="C3" s="117">
        <f>eelarve!F50</f>
        <v>0</v>
      </c>
      <c r="D3" s="117">
        <f>eelarve!G50</f>
        <v>0</v>
      </c>
      <c r="E3" s="117">
        <f>eelarve!H50</f>
        <v>0</v>
      </c>
      <c r="F3" s="117">
        <f>eelarve!I50</f>
        <v>0</v>
      </c>
      <c r="G3" s="97"/>
      <c r="H3" s="92"/>
      <c r="I3" s="98"/>
      <c r="J3" s="351"/>
      <c r="K3" s="94"/>
      <c r="L3" s="94"/>
      <c r="M3" s="120" t="s">
        <v>44</v>
      </c>
      <c r="N3" s="95"/>
    </row>
    <row r="4" spans="1:14" s="87" customFormat="1" ht="17.25" customHeight="1">
      <c r="A4" s="99" t="s">
        <v>42</v>
      </c>
      <c r="B4" s="100"/>
      <c r="C4" s="100">
        <f>C11+C29+C47+C65+C83+C101+C119+C137+C155+C173</f>
        <v>0</v>
      </c>
      <c r="D4" s="100">
        <f>D11+D29+D47+D65+D83+D101+D119+D137+D155+D173</f>
        <v>0</v>
      </c>
      <c r="E4" s="100">
        <f>E11+E29+E47+E65+E83+E101+E119+E137+E155+E173</f>
        <v>0</v>
      </c>
      <c r="F4" s="100">
        <f>F11+F29+F47+F65+F83+F101+F119+F137+F155+F173</f>
        <v>0</v>
      </c>
      <c r="G4" s="101"/>
      <c r="H4" s="101"/>
      <c r="I4" s="102"/>
      <c r="J4" s="155">
        <f>'1. Tööjõukulud'!J4</f>
        <v>0</v>
      </c>
      <c r="K4" s="103"/>
      <c r="L4" s="103"/>
      <c r="M4" s="115">
        <f>B3-C4-D4-E4-F4</f>
        <v>0</v>
      </c>
      <c r="N4" s="104"/>
    </row>
    <row r="5" spans="1:14" ht="16.5" customHeight="1">
      <c r="A5" s="105"/>
      <c r="B5" s="118" t="e">
        <f>(C4+D4+E4+F4)/B3</f>
        <v>#DIV/0!</v>
      </c>
      <c r="C5" s="119">
        <f>IF(C3&gt;0,C4/C3,"")</f>
      </c>
      <c r="D5" s="119">
        <f>IF(D3&gt;0,D4/D3,"")</f>
      </c>
      <c r="E5" s="119">
        <f>IF(E3&gt;0,E4/E3,"")</f>
      </c>
      <c r="F5" s="119">
        <f>IF(F3&gt;0,F4/F3,"")</f>
      </c>
      <c r="G5" s="92"/>
      <c r="H5" s="92"/>
      <c r="I5" s="93"/>
      <c r="J5" s="152"/>
      <c r="K5" s="94"/>
      <c r="L5" s="94"/>
      <c r="M5" s="92"/>
      <c r="N5" s="95"/>
    </row>
    <row r="6" spans="1:14" s="88" customFormat="1" ht="18" customHeight="1">
      <c r="A6" s="334" t="s">
        <v>35</v>
      </c>
      <c r="B6" s="331" t="s">
        <v>29</v>
      </c>
      <c r="C6" s="344" t="s">
        <v>30</v>
      </c>
      <c r="D6" s="344"/>
      <c r="E6" s="344"/>
      <c r="F6" s="344"/>
      <c r="G6" s="345"/>
      <c r="H6" s="345"/>
      <c r="I6" s="345"/>
      <c r="J6" s="345"/>
      <c r="K6" s="345"/>
      <c r="L6" s="346"/>
      <c r="M6" s="347" t="s">
        <v>40</v>
      </c>
      <c r="N6" s="106"/>
    </row>
    <row r="7" spans="1:14" s="88" customFormat="1" ht="18" customHeight="1">
      <c r="A7" s="335"/>
      <c r="B7" s="332"/>
      <c r="C7" s="337" t="s">
        <v>31</v>
      </c>
      <c r="D7" s="338"/>
      <c r="E7" s="338"/>
      <c r="F7" s="339"/>
      <c r="G7" s="340" t="s">
        <v>43</v>
      </c>
      <c r="H7" s="342" t="s">
        <v>32</v>
      </c>
      <c r="I7" s="340" t="s">
        <v>33</v>
      </c>
      <c r="J7" s="325" t="s">
        <v>34</v>
      </c>
      <c r="K7" s="327" t="s">
        <v>108</v>
      </c>
      <c r="L7" s="329" t="s">
        <v>36</v>
      </c>
      <c r="M7" s="348"/>
      <c r="N7" s="106"/>
    </row>
    <row r="8" spans="1:14" ht="54.75" customHeight="1">
      <c r="A8" s="336"/>
      <c r="B8" s="333"/>
      <c r="C8" s="107" t="s">
        <v>6</v>
      </c>
      <c r="D8" s="107" t="s">
        <v>38</v>
      </c>
      <c r="E8" s="108" t="s">
        <v>37</v>
      </c>
      <c r="F8" s="108" t="s">
        <v>39</v>
      </c>
      <c r="G8" s="341"/>
      <c r="H8" s="343"/>
      <c r="I8" s="341"/>
      <c r="J8" s="326"/>
      <c r="K8" s="328"/>
      <c r="L8" s="330"/>
      <c r="M8" s="349"/>
      <c r="N8" s="95"/>
    </row>
    <row r="9" spans="1:14" ht="12.75">
      <c r="A9" s="109"/>
      <c r="B9" s="314">
        <f>eelarve!E51</f>
        <v>0</v>
      </c>
      <c r="C9" s="314">
        <f>eelarve!F51</f>
        <v>0</v>
      </c>
      <c r="D9" s="314">
        <f>eelarve!G51</f>
        <v>0</v>
      </c>
      <c r="E9" s="314">
        <f>eelarve!H51</f>
        <v>0</v>
      </c>
      <c r="F9" s="314">
        <f>eelarve!I51</f>
        <v>0</v>
      </c>
      <c r="G9" s="316"/>
      <c r="H9" s="317"/>
      <c r="I9" s="317"/>
      <c r="J9" s="317"/>
      <c r="K9" s="317"/>
      <c r="L9" s="318"/>
      <c r="M9" s="301">
        <f>B9-C11-D11-E11-F11</f>
        <v>0</v>
      </c>
      <c r="N9" s="95"/>
    </row>
    <row r="10" spans="1:14" s="89" customFormat="1" ht="3.75" customHeight="1">
      <c r="A10" s="304" t="str">
        <f>eelarve!A51</f>
        <v>4.1.</v>
      </c>
      <c r="B10" s="315"/>
      <c r="C10" s="315"/>
      <c r="D10" s="315"/>
      <c r="E10" s="315"/>
      <c r="F10" s="315"/>
      <c r="G10" s="319"/>
      <c r="H10" s="320"/>
      <c r="I10" s="320"/>
      <c r="J10" s="320"/>
      <c r="K10" s="320"/>
      <c r="L10" s="321"/>
      <c r="M10" s="302"/>
      <c r="N10" s="110"/>
    </row>
    <row r="11" spans="1:14" s="89" customFormat="1" ht="18" customHeight="1">
      <c r="A11" s="304"/>
      <c r="B11" s="308"/>
      <c r="C11" s="111">
        <f>SUM(C12:C26)</f>
        <v>0</v>
      </c>
      <c r="D11" s="111">
        <f>SUM(D12:D26)</f>
        <v>0</v>
      </c>
      <c r="E11" s="111">
        <f>SUM(E12:E26)</f>
        <v>0</v>
      </c>
      <c r="F11" s="111">
        <f>SUM(F12:F26)</f>
        <v>0</v>
      </c>
      <c r="G11" s="322"/>
      <c r="H11" s="323"/>
      <c r="I11" s="323"/>
      <c r="J11" s="323"/>
      <c r="K11" s="323"/>
      <c r="L11" s="324"/>
      <c r="M11" s="303"/>
      <c r="N11" s="110"/>
    </row>
    <row r="12" spans="1:14" ht="12.75">
      <c r="A12" s="305"/>
      <c r="B12" s="309"/>
      <c r="C12" s="166"/>
      <c r="D12" s="166"/>
      <c r="E12" s="166"/>
      <c r="F12" s="166"/>
      <c r="G12" s="168"/>
      <c r="H12" s="233"/>
      <c r="I12" s="234"/>
      <c r="J12" s="235"/>
      <c r="K12" s="168"/>
      <c r="L12" s="169"/>
      <c r="M12" s="311"/>
      <c r="N12" s="95"/>
    </row>
    <row r="13" spans="1:14" ht="12.75">
      <c r="A13" s="305"/>
      <c r="B13" s="309"/>
      <c r="C13" s="166"/>
      <c r="D13" s="166"/>
      <c r="E13" s="166"/>
      <c r="F13" s="166"/>
      <c r="G13" s="168"/>
      <c r="H13" s="233"/>
      <c r="I13" s="234"/>
      <c r="J13" s="235"/>
      <c r="K13" s="168"/>
      <c r="L13" s="169"/>
      <c r="M13" s="312"/>
      <c r="N13" s="95"/>
    </row>
    <row r="14" spans="1:14" ht="12.75">
      <c r="A14" s="305"/>
      <c r="B14" s="309"/>
      <c r="C14" s="166"/>
      <c r="D14" s="166"/>
      <c r="E14" s="166"/>
      <c r="F14" s="166"/>
      <c r="G14" s="171"/>
      <c r="H14" s="171"/>
      <c r="I14" s="236"/>
      <c r="J14" s="237"/>
      <c r="K14" s="171"/>
      <c r="L14" s="169"/>
      <c r="M14" s="312"/>
      <c r="N14" s="95"/>
    </row>
    <row r="15" spans="1:14" ht="12.75">
      <c r="A15" s="305"/>
      <c r="B15" s="309"/>
      <c r="C15" s="166"/>
      <c r="D15" s="166"/>
      <c r="E15" s="166"/>
      <c r="F15" s="166"/>
      <c r="G15" s="171"/>
      <c r="H15" s="171"/>
      <c r="I15" s="236"/>
      <c r="J15" s="237"/>
      <c r="K15" s="171"/>
      <c r="L15" s="169"/>
      <c r="M15" s="312"/>
      <c r="N15" s="95"/>
    </row>
    <row r="16" spans="1:14" ht="12.75">
      <c r="A16" s="305"/>
      <c r="B16" s="309"/>
      <c r="C16" s="166"/>
      <c r="D16" s="166"/>
      <c r="E16" s="166"/>
      <c r="F16" s="166"/>
      <c r="G16" s="171"/>
      <c r="H16" s="171"/>
      <c r="I16" s="236"/>
      <c r="J16" s="237"/>
      <c r="K16" s="171"/>
      <c r="L16" s="169"/>
      <c r="M16" s="312"/>
      <c r="N16" s="95"/>
    </row>
    <row r="17" spans="1:14" ht="12.75">
      <c r="A17" s="305"/>
      <c r="B17" s="309"/>
      <c r="C17" s="166"/>
      <c r="D17" s="166"/>
      <c r="E17" s="166"/>
      <c r="F17" s="166"/>
      <c r="G17" s="171"/>
      <c r="H17" s="171"/>
      <c r="I17" s="236"/>
      <c r="J17" s="237"/>
      <c r="K17" s="171"/>
      <c r="L17" s="169"/>
      <c r="M17" s="312"/>
      <c r="N17" s="95"/>
    </row>
    <row r="18" spans="1:14" ht="12.75">
      <c r="A18" s="305"/>
      <c r="B18" s="309"/>
      <c r="C18" s="166"/>
      <c r="D18" s="166"/>
      <c r="E18" s="166"/>
      <c r="F18" s="166"/>
      <c r="G18" s="171"/>
      <c r="H18" s="171"/>
      <c r="I18" s="236"/>
      <c r="J18" s="237"/>
      <c r="K18" s="171"/>
      <c r="L18" s="169"/>
      <c r="M18" s="312"/>
      <c r="N18" s="95"/>
    </row>
    <row r="19" spans="1:14" ht="12.75">
      <c r="A19" s="306"/>
      <c r="B19" s="309"/>
      <c r="C19" s="166"/>
      <c r="D19" s="166"/>
      <c r="E19" s="166"/>
      <c r="F19" s="166"/>
      <c r="G19" s="171"/>
      <c r="H19" s="171"/>
      <c r="I19" s="236"/>
      <c r="J19" s="237"/>
      <c r="K19" s="171"/>
      <c r="L19" s="169"/>
      <c r="M19" s="312"/>
      <c r="N19" s="95"/>
    </row>
    <row r="20" spans="1:14" ht="12.75">
      <c r="A20" s="306"/>
      <c r="B20" s="309"/>
      <c r="C20" s="166"/>
      <c r="D20" s="166"/>
      <c r="E20" s="166"/>
      <c r="F20" s="166"/>
      <c r="G20" s="171"/>
      <c r="H20" s="171"/>
      <c r="I20" s="236"/>
      <c r="J20" s="237"/>
      <c r="K20" s="171"/>
      <c r="L20" s="169"/>
      <c r="M20" s="312"/>
      <c r="N20" s="95"/>
    </row>
    <row r="21" spans="1:14" ht="12.75">
      <c r="A21" s="306"/>
      <c r="B21" s="309"/>
      <c r="C21" s="166"/>
      <c r="D21" s="166"/>
      <c r="E21" s="166"/>
      <c r="F21" s="166"/>
      <c r="G21" s="171"/>
      <c r="H21" s="171"/>
      <c r="I21" s="236"/>
      <c r="J21" s="237"/>
      <c r="K21" s="171"/>
      <c r="L21" s="169"/>
      <c r="M21" s="312"/>
      <c r="N21" s="95"/>
    </row>
    <row r="22" spans="1:14" ht="12.75">
      <c r="A22" s="306"/>
      <c r="B22" s="309"/>
      <c r="C22" s="166"/>
      <c r="D22" s="166"/>
      <c r="E22" s="166"/>
      <c r="F22" s="166"/>
      <c r="G22" s="171"/>
      <c r="H22" s="171"/>
      <c r="I22" s="236"/>
      <c r="J22" s="237"/>
      <c r="K22" s="171"/>
      <c r="L22" s="169"/>
      <c r="M22" s="312"/>
      <c r="N22" s="95"/>
    </row>
    <row r="23" spans="1:14" ht="12.75">
      <c r="A23" s="306"/>
      <c r="B23" s="309"/>
      <c r="C23" s="166"/>
      <c r="D23" s="166"/>
      <c r="E23" s="166"/>
      <c r="F23" s="166"/>
      <c r="G23" s="171"/>
      <c r="H23" s="171"/>
      <c r="I23" s="236"/>
      <c r="J23" s="237"/>
      <c r="K23" s="171"/>
      <c r="L23" s="169"/>
      <c r="M23" s="312"/>
      <c r="N23" s="95"/>
    </row>
    <row r="24" spans="1:14" ht="12.75">
      <c r="A24" s="306"/>
      <c r="B24" s="309"/>
      <c r="C24" s="166"/>
      <c r="D24" s="166"/>
      <c r="E24" s="166"/>
      <c r="F24" s="166"/>
      <c r="G24" s="171"/>
      <c r="H24" s="171"/>
      <c r="I24" s="236"/>
      <c r="J24" s="237"/>
      <c r="K24" s="171"/>
      <c r="L24" s="169"/>
      <c r="M24" s="312"/>
      <c r="N24" s="95"/>
    </row>
    <row r="25" spans="1:14" ht="12.75">
      <c r="A25" s="306"/>
      <c r="B25" s="309"/>
      <c r="C25" s="166"/>
      <c r="D25" s="166"/>
      <c r="E25" s="166"/>
      <c r="F25" s="166"/>
      <c r="G25" s="171"/>
      <c r="H25" s="171"/>
      <c r="I25" s="236"/>
      <c r="J25" s="237"/>
      <c r="K25" s="171"/>
      <c r="L25" s="169"/>
      <c r="M25" s="312"/>
      <c r="N25" s="95"/>
    </row>
    <row r="26" spans="1:14" ht="12.75">
      <c r="A26" s="307"/>
      <c r="B26" s="310"/>
      <c r="C26" s="173"/>
      <c r="D26" s="173"/>
      <c r="E26" s="173"/>
      <c r="F26" s="173"/>
      <c r="G26" s="173"/>
      <c r="H26" s="173"/>
      <c r="I26" s="238"/>
      <c r="J26" s="239"/>
      <c r="K26" s="173"/>
      <c r="L26" s="240"/>
      <c r="M26" s="313"/>
      <c r="N26" s="95"/>
    </row>
    <row r="27" spans="1:14" ht="12.75">
      <c r="A27" s="109"/>
      <c r="B27" s="314">
        <f>eelarve!E52</f>
        <v>0</v>
      </c>
      <c r="C27" s="314">
        <f>eelarve!F52</f>
        <v>0</v>
      </c>
      <c r="D27" s="314">
        <f>eelarve!G52</f>
        <v>0</v>
      </c>
      <c r="E27" s="314">
        <f>eelarve!H52</f>
        <v>0</v>
      </c>
      <c r="F27" s="314">
        <f>eelarve!I52</f>
        <v>0</v>
      </c>
      <c r="G27" s="316"/>
      <c r="H27" s="317"/>
      <c r="I27" s="317"/>
      <c r="J27" s="317"/>
      <c r="K27" s="317"/>
      <c r="L27" s="318"/>
      <c r="M27" s="301">
        <f>B27-C29-D29-E29-F29</f>
        <v>0</v>
      </c>
      <c r="N27" s="95"/>
    </row>
    <row r="28" spans="1:14" ht="3" customHeight="1">
      <c r="A28" s="304" t="str">
        <f>eelarve!A52</f>
        <v>4.2.</v>
      </c>
      <c r="B28" s="315"/>
      <c r="C28" s="315"/>
      <c r="D28" s="315"/>
      <c r="E28" s="315"/>
      <c r="F28" s="315"/>
      <c r="G28" s="319"/>
      <c r="H28" s="320"/>
      <c r="I28" s="320"/>
      <c r="J28" s="320"/>
      <c r="K28" s="320"/>
      <c r="L28" s="321"/>
      <c r="M28" s="302"/>
      <c r="N28" s="95"/>
    </row>
    <row r="29" spans="1:14" ht="16.5" customHeight="1">
      <c r="A29" s="304"/>
      <c r="B29" s="308"/>
      <c r="C29" s="111">
        <f>SUM(C30:C44)</f>
        <v>0</v>
      </c>
      <c r="D29" s="111">
        <f>SUM(D30:D44)</f>
        <v>0</v>
      </c>
      <c r="E29" s="111">
        <f>SUM(E30:E44)</f>
        <v>0</v>
      </c>
      <c r="F29" s="111">
        <f>SUM(F30:F44)</f>
        <v>0</v>
      </c>
      <c r="G29" s="322"/>
      <c r="H29" s="323"/>
      <c r="I29" s="323"/>
      <c r="J29" s="323"/>
      <c r="K29" s="323"/>
      <c r="L29" s="324"/>
      <c r="M29" s="303"/>
      <c r="N29" s="95"/>
    </row>
    <row r="30" spans="1:14" ht="12.75">
      <c r="A30" s="305"/>
      <c r="B30" s="309"/>
      <c r="C30" s="166"/>
      <c r="D30" s="166"/>
      <c r="E30" s="166"/>
      <c r="F30" s="166"/>
      <c r="G30" s="168"/>
      <c r="H30" s="233"/>
      <c r="I30" s="234"/>
      <c r="J30" s="235"/>
      <c r="K30" s="168"/>
      <c r="L30" s="169"/>
      <c r="M30" s="311"/>
      <c r="N30" s="95"/>
    </row>
    <row r="31" spans="1:14" ht="12.75">
      <c r="A31" s="305"/>
      <c r="B31" s="309"/>
      <c r="C31" s="166"/>
      <c r="D31" s="166"/>
      <c r="E31" s="166"/>
      <c r="F31" s="166"/>
      <c r="G31" s="168"/>
      <c r="H31" s="233"/>
      <c r="I31" s="234"/>
      <c r="J31" s="235"/>
      <c r="K31" s="168"/>
      <c r="L31" s="169"/>
      <c r="M31" s="312"/>
      <c r="N31" s="95"/>
    </row>
    <row r="32" spans="1:14" ht="12.75">
      <c r="A32" s="305"/>
      <c r="B32" s="309"/>
      <c r="C32" s="166"/>
      <c r="D32" s="166"/>
      <c r="E32" s="166"/>
      <c r="F32" s="166"/>
      <c r="G32" s="171"/>
      <c r="H32" s="171"/>
      <c r="I32" s="236"/>
      <c r="J32" s="237"/>
      <c r="K32" s="171"/>
      <c r="L32" s="169"/>
      <c r="M32" s="312"/>
      <c r="N32" s="95"/>
    </row>
    <row r="33" spans="1:14" ht="12.75">
      <c r="A33" s="305"/>
      <c r="B33" s="309"/>
      <c r="C33" s="166"/>
      <c r="D33" s="166"/>
      <c r="E33" s="166"/>
      <c r="F33" s="166"/>
      <c r="G33" s="171"/>
      <c r="H33" s="171"/>
      <c r="I33" s="236"/>
      <c r="J33" s="237"/>
      <c r="K33" s="171"/>
      <c r="L33" s="169"/>
      <c r="M33" s="312"/>
      <c r="N33" s="95"/>
    </row>
    <row r="34" spans="1:14" ht="12.75">
      <c r="A34" s="305"/>
      <c r="B34" s="309"/>
      <c r="C34" s="166"/>
      <c r="D34" s="166"/>
      <c r="E34" s="166"/>
      <c r="F34" s="166"/>
      <c r="G34" s="171"/>
      <c r="H34" s="171"/>
      <c r="I34" s="236"/>
      <c r="J34" s="237"/>
      <c r="K34" s="171"/>
      <c r="L34" s="169"/>
      <c r="M34" s="312"/>
      <c r="N34" s="95"/>
    </row>
    <row r="35" spans="1:14" ht="12.75">
      <c r="A35" s="305"/>
      <c r="B35" s="309"/>
      <c r="C35" s="166"/>
      <c r="D35" s="166"/>
      <c r="E35" s="166"/>
      <c r="F35" s="166"/>
      <c r="G35" s="171"/>
      <c r="H35" s="171"/>
      <c r="I35" s="236"/>
      <c r="J35" s="237"/>
      <c r="K35" s="171"/>
      <c r="L35" s="169"/>
      <c r="M35" s="312"/>
      <c r="N35" s="95"/>
    </row>
    <row r="36" spans="1:14" ht="12.75">
      <c r="A36" s="305"/>
      <c r="B36" s="309"/>
      <c r="C36" s="166"/>
      <c r="D36" s="166"/>
      <c r="E36" s="166"/>
      <c r="F36" s="166"/>
      <c r="G36" s="171"/>
      <c r="H36" s="171"/>
      <c r="I36" s="236"/>
      <c r="J36" s="237"/>
      <c r="K36" s="171"/>
      <c r="L36" s="169"/>
      <c r="M36" s="312"/>
      <c r="N36" s="95"/>
    </row>
    <row r="37" spans="1:14" ht="12.75">
      <c r="A37" s="306"/>
      <c r="B37" s="309"/>
      <c r="C37" s="166"/>
      <c r="D37" s="166"/>
      <c r="E37" s="166"/>
      <c r="F37" s="166"/>
      <c r="G37" s="171"/>
      <c r="H37" s="171"/>
      <c r="I37" s="236"/>
      <c r="J37" s="237"/>
      <c r="K37" s="171"/>
      <c r="L37" s="169"/>
      <c r="M37" s="312"/>
      <c r="N37" s="95"/>
    </row>
    <row r="38" spans="1:14" ht="12.75">
      <c r="A38" s="306"/>
      <c r="B38" s="309"/>
      <c r="C38" s="166"/>
      <c r="D38" s="166"/>
      <c r="E38" s="166"/>
      <c r="F38" s="166"/>
      <c r="G38" s="171"/>
      <c r="H38" s="171"/>
      <c r="I38" s="236"/>
      <c r="J38" s="237"/>
      <c r="K38" s="171"/>
      <c r="L38" s="169"/>
      <c r="M38" s="312"/>
      <c r="N38" s="95"/>
    </row>
    <row r="39" spans="1:14" ht="12.75">
      <c r="A39" s="306"/>
      <c r="B39" s="309"/>
      <c r="C39" s="166"/>
      <c r="D39" s="166"/>
      <c r="E39" s="166"/>
      <c r="F39" s="166"/>
      <c r="G39" s="171"/>
      <c r="H39" s="171"/>
      <c r="I39" s="236"/>
      <c r="J39" s="237"/>
      <c r="K39" s="171"/>
      <c r="L39" s="169"/>
      <c r="M39" s="312"/>
      <c r="N39" s="95"/>
    </row>
    <row r="40" spans="1:14" ht="12.75">
      <c r="A40" s="306"/>
      <c r="B40" s="309"/>
      <c r="C40" s="166"/>
      <c r="D40" s="166"/>
      <c r="E40" s="166"/>
      <c r="F40" s="166"/>
      <c r="G40" s="171"/>
      <c r="H40" s="171"/>
      <c r="I40" s="236"/>
      <c r="J40" s="237"/>
      <c r="K40" s="171"/>
      <c r="L40" s="169"/>
      <c r="M40" s="312"/>
      <c r="N40" s="95"/>
    </row>
    <row r="41" spans="1:14" ht="12.75">
      <c r="A41" s="306"/>
      <c r="B41" s="309"/>
      <c r="C41" s="166"/>
      <c r="D41" s="166"/>
      <c r="E41" s="166"/>
      <c r="F41" s="166"/>
      <c r="G41" s="171"/>
      <c r="H41" s="171"/>
      <c r="I41" s="236"/>
      <c r="J41" s="237"/>
      <c r="K41" s="171"/>
      <c r="L41" s="169"/>
      <c r="M41" s="312"/>
      <c r="N41" s="95"/>
    </row>
    <row r="42" spans="1:14" ht="12.75">
      <c r="A42" s="306"/>
      <c r="B42" s="309"/>
      <c r="C42" s="166"/>
      <c r="D42" s="166"/>
      <c r="E42" s="166"/>
      <c r="F42" s="166"/>
      <c r="G42" s="171"/>
      <c r="H42" s="171"/>
      <c r="I42" s="236"/>
      <c r="J42" s="237"/>
      <c r="K42" s="171"/>
      <c r="L42" s="169"/>
      <c r="M42" s="312"/>
      <c r="N42" s="95"/>
    </row>
    <row r="43" spans="1:14" ht="12.75">
      <c r="A43" s="306"/>
      <c r="B43" s="309"/>
      <c r="C43" s="166"/>
      <c r="D43" s="166"/>
      <c r="E43" s="166"/>
      <c r="F43" s="166"/>
      <c r="G43" s="171"/>
      <c r="H43" s="171"/>
      <c r="I43" s="236"/>
      <c r="J43" s="237"/>
      <c r="K43" s="171"/>
      <c r="L43" s="169"/>
      <c r="M43" s="312"/>
      <c r="N43" s="95"/>
    </row>
    <row r="44" spans="1:14" ht="12.75">
      <c r="A44" s="307"/>
      <c r="B44" s="310"/>
      <c r="C44" s="173"/>
      <c r="D44" s="173"/>
      <c r="E44" s="173"/>
      <c r="F44" s="173"/>
      <c r="G44" s="173"/>
      <c r="H44" s="173"/>
      <c r="I44" s="238"/>
      <c r="J44" s="239"/>
      <c r="K44" s="173"/>
      <c r="L44" s="240"/>
      <c r="M44" s="313"/>
      <c r="N44" s="95"/>
    </row>
    <row r="45" spans="1:14" ht="12.75">
      <c r="A45" s="109"/>
      <c r="B45" s="314">
        <f>eelarve!E53</f>
        <v>0</v>
      </c>
      <c r="C45" s="314">
        <f>eelarve!F53</f>
        <v>0</v>
      </c>
      <c r="D45" s="314">
        <f>eelarve!G53</f>
        <v>0</v>
      </c>
      <c r="E45" s="314">
        <f>eelarve!H53</f>
        <v>0</v>
      </c>
      <c r="F45" s="314">
        <f>eelarve!I53</f>
        <v>0</v>
      </c>
      <c r="G45" s="316"/>
      <c r="H45" s="317"/>
      <c r="I45" s="317"/>
      <c r="J45" s="317"/>
      <c r="K45" s="317"/>
      <c r="L45" s="318"/>
      <c r="M45" s="301">
        <f>B45-C47-D47-E47-F47</f>
        <v>0</v>
      </c>
      <c r="N45" s="95"/>
    </row>
    <row r="46" spans="1:14" ht="5.25" customHeight="1">
      <c r="A46" s="304">
        <f>eelarve!A53</f>
        <v>0</v>
      </c>
      <c r="B46" s="315"/>
      <c r="C46" s="315"/>
      <c r="D46" s="315"/>
      <c r="E46" s="315"/>
      <c r="F46" s="315"/>
      <c r="G46" s="319"/>
      <c r="H46" s="320"/>
      <c r="I46" s="320"/>
      <c r="J46" s="320"/>
      <c r="K46" s="320"/>
      <c r="L46" s="321"/>
      <c r="M46" s="302"/>
      <c r="N46" s="95"/>
    </row>
    <row r="47" spans="1:14" ht="15.75" customHeight="1">
      <c r="A47" s="304"/>
      <c r="B47" s="308"/>
      <c r="C47" s="111">
        <f>SUM(C48:C62)</f>
        <v>0</v>
      </c>
      <c r="D47" s="111">
        <f>SUM(D48:D62)</f>
        <v>0</v>
      </c>
      <c r="E47" s="111">
        <f>SUM(E48:E62)</f>
        <v>0</v>
      </c>
      <c r="F47" s="111">
        <f>SUM(F48:F62)</f>
        <v>0</v>
      </c>
      <c r="G47" s="322"/>
      <c r="H47" s="323"/>
      <c r="I47" s="323"/>
      <c r="J47" s="323"/>
      <c r="K47" s="323"/>
      <c r="L47" s="324"/>
      <c r="M47" s="303"/>
      <c r="N47" s="95"/>
    </row>
    <row r="48" spans="1:14" ht="12.75">
      <c r="A48" s="305"/>
      <c r="B48" s="309"/>
      <c r="C48" s="166"/>
      <c r="D48" s="166"/>
      <c r="E48" s="166"/>
      <c r="F48" s="166"/>
      <c r="G48" s="168"/>
      <c r="H48" s="233"/>
      <c r="I48" s="234"/>
      <c r="J48" s="235"/>
      <c r="K48" s="168"/>
      <c r="L48" s="169"/>
      <c r="M48" s="311"/>
      <c r="N48" s="95"/>
    </row>
    <row r="49" spans="1:14" ht="12.75">
      <c r="A49" s="305"/>
      <c r="B49" s="309"/>
      <c r="C49" s="166"/>
      <c r="D49" s="166"/>
      <c r="E49" s="166"/>
      <c r="F49" s="166"/>
      <c r="G49" s="168"/>
      <c r="H49" s="233"/>
      <c r="I49" s="234"/>
      <c r="J49" s="235"/>
      <c r="K49" s="168"/>
      <c r="L49" s="169"/>
      <c r="M49" s="312"/>
      <c r="N49" s="95"/>
    </row>
    <row r="50" spans="1:14" ht="12.75">
      <c r="A50" s="305"/>
      <c r="B50" s="309"/>
      <c r="C50" s="166"/>
      <c r="D50" s="166"/>
      <c r="E50" s="166"/>
      <c r="F50" s="166"/>
      <c r="G50" s="171"/>
      <c r="H50" s="171"/>
      <c r="I50" s="236"/>
      <c r="J50" s="237"/>
      <c r="K50" s="171"/>
      <c r="L50" s="169"/>
      <c r="M50" s="312"/>
      <c r="N50" s="95"/>
    </row>
    <row r="51" spans="1:14" ht="12.75">
      <c r="A51" s="305"/>
      <c r="B51" s="309"/>
      <c r="C51" s="166"/>
      <c r="D51" s="166"/>
      <c r="E51" s="166"/>
      <c r="F51" s="166"/>
      <c r="G51" s="171"/>
      <c r="H51" s="171"/>
      <c r="I51" s="236"/>
      <c r="J51" s="237"/>
      <c r="K51" s="171"/>
      <c r="L51" s="169"/>
      <c r="M51" s="312"/>
      <c r="N51" s="95"/>
    </row>
    <row r="52" spans="1:14" ht="12.75">
      <c r="A52" s="305"/>
      <c r="B52" s="309"/>
      <c r="C52" s="166"/>
      <c r="D52" s="166"/>
      <c r="E52" s="166"/>
      <c r="F52" s="166"/>
      <c r="G52" s="171"/>
      <c r="H52" s="171"/>
      <c r="I52" s="236"/>
      <c r="J52" s="237"/>
      <c r="K52" s="171"/>
      <c r="L52" s="169"/>
      <c r="M52" s="312"/>
      <c r="N52" s="95"/>
    </row>
    <row r="53" spans="1:14" ht="12.75">
      <c r="A53" s="305"/>
      <c r="B53" s="309"/>
      <c r="C53" s="166"/>
      <c r="D53" s="166"/>
      <c r="E53" s="166"/>
      <c r="F53" s="166"/>
      <c r="G53" s="171"/>
      <c r="H53" s="171"/>
      <c r="I53" s="236"/>
      <c r="J53" s="237"/>
      <c r="K53" s="171"/>
      <c r="L53" s="169"/>
      <c r="M53" s="312"/>
      <c r="N53" s="95"/>
    </row>
    <row r="54" spans="1:14" ht="12.75">
      <c r="A54" s="305"/>
      <c r="B54" s="309"/>
      <c r="C54" s="166"/>
      <c r="D54" s="166"/>
      <c r="E54" s="166"/>
      <c r="F54" s="166"/>
      <c r="G54" s="171"/>
      <c r="H54" s="171"/>
      <c r="I54" s="236"/>
      <c r="J54" s="237"/>
      <c r="K54" s="171"/>
      <c r="L54" s="169"/>
      <c r="M54" s="312"/>
      <c r="N54" s="95"/>
    </row>
    <row r="55" spans="1:14" ht="12.75">
      <c r="A55" s="306"/>
      <c r="B55" s="309"/>
      <c r="C55" s="166"/>
      <c r="D55" s="166"/>
      <c r="E55" s="166"/>
      <c r="F55" s="166"/>
      <c r="G55" s="171"/>
      <c r="H55" s="171"/>
      <c r="I55" s="236"/>
      <c r="J55" s="237"/>
      <c r="K55" s="171"/>
      <c r="L55" s="169"/>
      <c r="M55" s="312"/>
      <c r="N55" s="95"/>
    </row>
    <row r="56" spans="1:14" ht="12.75">
      <c r="A56" s="306"/>
      <c r="B56" s="309"/>
      <c r="C56" s="166"/>
      <c r="D56" s="166"/>
      <c r="E56" s="166"/>
      <c r="F56" s="166"/>
      <c r="G56" s="171"/>
      <c r="H56" s="171"/>
      <c r="I56" s="236"/>
      <c r="J56" s="237"/>
      <c r="K56" s="171"/>
      <c r="L56" s="169"/>
      <c r="M56" s="312"/>
      <c r="N56" s="95"/>
    </row>
    <row r="57" spans="1:14" ht="12.75">
      <c r="A57" s="306"/>
      <c r="B57" s="309"/>
      <c r="C57" s="166"/>
      <c r="D57" s="166"/>
      <c r="E57" s="166"/>
      <c r="F57" s="166"/>
      <c r="G57" s="171"/>
      <c r="H57" s="171"/>
      <c r="I57" s="236"/>
      <c r="J57" s="237"/>
      <c r="K57" s="171"/>
      <c r="L57" s="169"/>
      <c r="M57" s="312"/>
      <c r="N57" s="95"/>
    </row>
    <row r="58" spans="1:14" ht="12.75">
      <c r="A58" s="306"/>
      <c r="B58" s="309"/>
      <c r="C58" s="166"/>
      <c r="D58" s="166"/>
      <c r="E58" s="166"/>
      <c r="F58" s="166"/>
      <c r="G58" s="171"/>
      <c r="H58" s="171"/>
      <c r="I58" s="236"/>
      <c r="J58" s="237"/>
      <c r="K58" s="171"/>
      <c r="L58" s="169"/>
      <c r="M58" s="312"/>
      <c r="N58" s="95"/>
    </row>
    <row r="59" spans="1:14" ht="12.75">
      <c r="A59" s="306"/>
      <c r="B59" s="309"/>
      <c r="C59" s="166"/>
      <c r="D59" s="166"/>
      <c r="E59" s="166"/>
      <c r="F59" s="166"/>
      <c r="G59" s="171"/>
      <c r="H59" s="171"/>
      <c r="I59" s="236"/>
      <c r="J59" s="237"/>
      <c r="K59" s="171"/>
      <c r="L59" s="169"/>
      <c r="M59" s="312"/>
      <c r="N59" s="95"/>
    </row>
    <row r="60" spans="1:14" ht="12.75">
      <c r="A60" s="306"/>
      <c r="B60" s="309"/>
      <c r="C60" s="166"/>
      <c r="D60" s="166"/>
      <c r="E60" s="166"/>
      <c r="F60" s="166"/>
      <c r="G60" s="171"/>
      <c r="H60" s="171"/>
      <c r="I60" s="236"/>
      <c r="J60" s="237"/>
      <c r="K60" s="171"/>
      <c r="L60" s="169"/>
      <c r="M60" s="312"/>
      <c r="N60" s="95"/>
    </row>
    <row r="61" spans="1:14" ht="12.75">
      <c r="A61" s="306"/>
      <c r="B61" s="309"/>
      <c r="C61" s="166"/>
      <c r="D61" s="166"/>
      <c r="E61" s="166"/>
      <c r="F61" s="166"/>
      <c r="G61" s="171"/>
      <c r="H61" s="171"/>
      <c r="I61" s="236"/>
      <c r="J61" s="237"/>
      <c r="K61" s="171"/>
      <c r="L61" s="169"/>
      <c r="M61" s="312"/>
      <c r="N61" s="95"/>
    </row>
    <row r="62" spans="1:14" ht="12.75">
      <c r="A62" s="307"/>
      <c r="B62" s="310"/>
      <c r="C62" s="173"/>
      <c r="D62" s="173"/>
      <c r="E62" s="173"/>
      <c r="F62" s="173"/>
      <c r="G62" s="173"/>
      <c r="H62" s="173"/>
      <c r="I62" s="238"/>
      <c r="J62" s="239"/>
      <c r="K62" s="173"/>
      <c r="L62" s="240"/>
      <c r="M62" s="313"/>
      <c r="N62" s="95"/>
    </row>
    <row r="63" spans="1:14" ht="12.75">
      <c r="A63" s="109"/>
      <c r="B63" s="314">
        <f>eelarve!E54</f>
        <v>0</v>
      </c>
      <c r="C63" s="314">
        <f>eelarve!F54</f>
        <v>0</v>
      </c>
      <c r="D63" s="314">
        <f>eelarve!G54</f>
        <v>0</v>
      </c>
      <c r="E63" s="314">
        <f>eelarve!H54</f>
        <v>0</v>
      </c>
      <c r="F63" s="314">
        <f>eelarve!I54</f>
        <v>0</v>
      </c>
      <c r="G63" s="316"/>
      <c r="H63" s="317"/>
      <c r="I63" s="317"/>
      <c r="J63" s="317"/>
      <c r="K63" s="317"/>
      <c r="L63" s="318"/>
      <c r="M63" s="301">
        <f>B63-C65-D65-E65-F65</f>
        <v>0</v>
      </c>
      <c r="N63" s="95"/>
    </row>
    <row r="64" spans="1:14" ht="3.75" customHeight="1">
      <c r="A64" s="304">
        <f>eelarve!A54</f>
        <v>0</v>
      </c>
      <c r="B64" s="315"/>
      <c r="C64" s="315"/>
      <c r="D64" s="315"/>
      <c r="E64" s="315"/>
      <c r="F64" s="315"/>
      <c r="G64" s="319"/>
      <c r="H64" s="320"/>
      <c r="I64" s="320"/>
      <c r="J64" s="320"/>
      <c r="K64" s="320"/>
      <c r="L64" s="321"/>
      <c r="M64" s="302"/>
      <c r="N64" s="95"/>
    </row>
    <row r="65" spans="1:14" ht="18" customHeight="1">
      <c r="A65" s="304"/>
      <c r="B65" s="308"/>
      <c r="C65" s="111">
        <f>SUM(C66:C80)</f>
        <v>0</v>
      </c>
      <c r="D65" s="111">
        <f>SUM(D66:D80)</f>
        <v>0</v>
      </c>
      <c r="E65" s="111">
        <f>SUM(E66:E80)</f>
        <v>0</v>
      </c>
      <c r="F65" s="111">
        <f>SUM(F66:F80)</f>
        <v>0</v>
      </c>
      <c r="G65" s="322"/>
      <c r="H65" s="323"/>
      <c r="I65" s="323"/>
      <c r="J65" s="323"/>
      <c r="K65" s="323"/>
      <c r="L65" s="324"/>
      <c r="M65" s="303"/>
      <c r="N65" s="95"/>
    </row>
    <row r="66" spans="1:14" ht="12.75">
      <c r="A66" s="305"/>
      <c r="B66" s="309"/>
      <c r="C66" s="166"/>
      <c r="D66" s="166"/>
      <c r="E66" s="166"/>
      <c r="F66" s="166"/>
      <c r="G66" s="168"/>
      <c r="H66" s="233"/>
      <c r="I66" s="234"/>
      <c r="J66" s="235"/>
      <c r="K66" s="168"/>
      <c r="L66" s="169"/>
      <c r="M66" s="311"/>
      <c r="N66" s="95"/>
    </row>
    <row r="67" spans="1:14" ht="12.75">
      <c r="A67" s="305"/>
      <c r="B67" s="309"/>
      <c r="C67" s="166"/>
      <c r="D67" s="166"/>
      <c r="E67" s="166"/>
      <c r="F67" s="166"/>
      <c r="G67" s="168"/>
      <c r="H67" s="233"/>
      <c r="I67" s="234"/>
      <c r="J67" s="235"/>
      <c r="K67" s="168"/>
      <c r="L67" s="169"/>
      <c r="M67" s="312"/>
      <c r="N67" s="95"/>
    </row>
    <row r="68" spans="1:14" ht="12.75">
      <c r="A68" s="305"/>
      <c r="B68" s="309"/>
      <c r="C68" s="166"/>
      <c r="D68" s="166"/>
      <c r="E68" s="166"/>
      <c r="F68" s="166"/>
      <c r="G68" s="171"/>
      <c r="H68" s="171"/>
      <c r="I68" s="236"/>
      <c r="J68" s="237"/>
      <c r="K68" s="171"/>
      <c r="L68" s="169"/>
      <c r="M68" s="312"/>
      <c r="N68" s="95"/>
    </row>
    <row r="69" spans="1:14" ht="12.75">
      <c r="A69" s="305"/>
      <c r="B69" s="309"/>
      <c r="C69" s="166"/>
      <c r="D69" s="166"/>
      <c r="E69" s="166"/>
      <c r="F69" s="166"/>
      <c r="G69" s="171"/>
      <c r="H69" s="171"/>
      <c r="I69" s="236"/>
      <c r="J69" s="237"/>
      <c r="K69" s="171"/>
      <c r="L69" s="169"/>
      <c r="M69" s="312"/>
      <c r="N69" s="95"/>
    </row>
    <row r="70" spans="1:14" ht="12.75">
      <c r="A70" s="305"/>
      <c r="B70" s="309"/>
      <c r="C70" s="166"/>
      <c r="D70" s="166"/>
      <c r="E70" s="166"/>
      <c r="F70" s="166"/>
      <c r="G70" s="171"/>
      <c r="H70" s="171"/>
      <c r="I70" s="236"/>
      <c r="J70" s="237"/>
      <c r="K70" s="171"/>
      <c r="L70" s="169"/>
      <c r="M70" s="312"/>
      <c r="N70" s="95"/>
    </row>
    <row r="71" spans="1:14" ht="12.75">
      <c r="A71" s="305"/>
      <c r="B71" s="309"/>
      <c r="C71" s="166"/>
      <c r="D71" s="166"/>
      <c r="E71" s="166"/>
      <c r="F71" s="166"/>
      <c r="G71" s="171"/>
      <c r="H71" s="171"/>
      <c r="I71" s="236"/>
      <c r="J71" s="237"/>
      <c r="K71" s="171"/>
      <c r="L71" s="169"/>
      <c r="M71" s="312"/>
      <c r="N71" s="95"/>
    </row>
    <row r="72" spans="1:14" ht="12.75">
      <c r="A72" s="305"/>
      <c r="B72" s="309"/>
      <c r="C72" s="166"/>
      <c r="D72" s="166"/>
      <c r="E72" s="166"/>
      <c r="F72" s="166"/>
      <c r="G72" s="171"/>
      <c r="H72" s="171"/>
      <c r="I72" s="236"/>
      <c r="J72" s="237"/>
      <c r="K72" s="171"/>
      <c r="L72" s="169"/>
      <c r="M72" s="312"/>
      <c r="N72" s="95"/>
    </row>
    <row r="73" spans="1:14" ht="12.75">
      <c r="A73" s="306"/>
      <c r="B73" s="309"/>
      <c r="C73" s="166"/>
      <c r="D73" s="166"/>
      <c r="E73" s="166"/>
      <c r="F73" s="166"/>
      <c r="G73" s="171"/>
      <c r="H73" s="171"/>
      <c r="I73" s="236"/>
      <c r="J73" s="237"/>
      <c r="K73" s="171"/>
      <c r="L73" s="169"/>
      <c r="M73" s="312"/>
      <c r="N73" s="95"/>
    </row>
    <row r="74" spans="1:14" ht="12.75">
      <c r="A74" s="306"/>
      <c r="B74" s="309"/>
      <c r="C74" s="166"/>
      <c r="D74" s="166"/>
      <c r="E74" s="166"/>
      <c r="F74" s="166"/>
      <c r="G74" s="171"/>
      <c r="H74" s="171"/>
      <c r="I74" s="236"/>
      <c r="J74" s="237"/>
      <c r="K74" s="171"/>
      <c r="L74" s="169"/>
      <c r="M74" s="312"/>
      <c r="N74" s="95"/>
    </row>
    <row r="75" spans="1:14" ht="12.75">
      <c r="A75" s="306"/>
      <c r="B75" s="309"/>
      <c r="C75" s="166"/>
      <c r="D75" s="166"/>
      <c r="E75" s="166"/>
      <c r="F75" s="166"/>
      <c r="G75" s="171"/>
      <c r="H75" s="171"/>
      <c r="I75" s="236"/>
      <c r="J75" s="237"/>
      <c r="K75" s="171"/>
      <c r="L75" s="169"/>
      <c r="M75" s="312"/>
      <c r="N75" s="95"/>
    </row>
    <row r="76" spans="1:14" ht="12.75">
      <c r="A76" s="306"/>
      <c r="B76" s="309"/>
      <c r="C76" s="166"/>
      <c r="D76" s="166"/>
      <c r="E76" s="166"/>
      <c r="F76" s="166"/>
      <c r="G76" s="171"/>
      <c r="H76" s="171"/>
      <c r="I76" s="236"/>
      <c r="J76" s="237"/>
      <c r="K76" s="171"/>
      <c r="L76" s="169"/>
      <c r="M76" s="312"/>
      <c r="N76" s="95"/>
    </row>
    <row r="77" spans="1:14" ht="12.75">
      <c r="A77" s="306"/>
      <c r="B77" s="309"/>
      <c r="C77" s="166"/>
      <c r="D77" s="166"/>
      <c r="E77" s="166"/>
      <c r="F77" s="166"/>
      <c r="G77" s="171"/>
      <c r="H77" s="171"/>
      <c r="I77" s="236"/>
      <c r="J77" s="237"/>
      <c r="K77" s="171"/>
      <c r="L77" s="169"/>
      <c r="M77" s="312"/>
      <c r="N77" s="95"/>
    </row>
    <row r="78" spans="1:14" ht="12.75">
      <c r="A78" s="306"/>
      <c r="B78" s="309"/>
      <c r="C78" s="166"/>
      <c r="D78" s="166"/>
      <c r="E78" s="166"/>
      <c r="F78" s="166"/>
      <c r="G78" s="171"/>
      <c r="H78" s="171"/>
      <c r="I78" s="236"/>
      <c r="J78" s="237"/>
      <c r="K78" s="171"/>
      <c r="L78" s="169"/>
      <c r="M78" s="312"/>
      <c r="N78" s="95"/>
    </row>
    <row r="79" spans="1:14" ht="12.75">
      <c r="A79" s="306"/>
      <c r="B79" s="309"/>
      <c r="C79" s="166"/>
      <c r="D79" s="166"/>
      <c r="E79" s="166"/>
      <c r="F79" s="166"/>
      <c r="G79" s="171"/>
      <c r="H79" s="171"/>
      <c r="I79" s="236"/>
      <c r="J79" s="237"/>
      <c r="K79" s="171"/>
      <c r="L79" s="169"/>
      <c r="M79" s="312"/>
      <c r="N79" s="95"/>
    </row>
    <row r="80" spans="1:14" ht="12.75">
      <c r="A80" s="307"/>
      <c r="B80" s="310"/>
      <c r="C80" s="173"/>
      <c r="D80" s="173"/>
      <c r="E80" s="173"/>
      <c r="F80" s="173"/>
      <c r="G80" s="173"/>
      <c r="H80" s="173"/>
      <c r="I80" s="238"/>
      <c r="J80" s="239"/>
      <c r="K80" s="173"/>
      <c r="L80" s="240"/>
      <c r="M80" s="313"/>
      <c r="N80" s="95"/>
    </row>
    <row r="81" spans="1:14" ht="12.75">
      <c r="A81" s="109"/>
      <c r="B81" s="314">
        <f>eelarve!E55</f>
        <v>0</v>
      </c>
      <c r="C81" s="314">
        <f>eelarve!F55</f>
        <v>0</v>
      </c>
      <c r="D81" s="314">
        <f>eelarve!G55</f>
        <v>0</v>
      </c>
      <c r="E81" s="314">
        <f>eelarve!H55</f>
        <v>0</v>
      </c>
      <c r="F81" s="314">
        <f>eelarve!I55</f>
        <v>0</v>
      </c>
      <c r="G81" s="316"/>
      <c r="H81" s="317"/>
      <c r="I81" s="317"/>
      <c r="J81" s="317"/>
      <c r="K81" s="317"/>
      <c r="L81" s="318"/>
      <c r="M81" s="301">
        <f>B81-C83-D83-E83-F83</f>
        <v>0</v>
      </c>
      <c r="N81" s="95"/>
    </row>
    <row r="82" spans="1:14" ht="4.5" customHeight="1">
      <c r="A82" s="304">
        <f>eelarve!A55</f>
        <v>0</v>
      </c>
      <c r="B82" s="315"/>
      <c r="C82" s="315"/>
      <c r="D82" s="315"/>
      <c r="E82" s="315"/>
      <c r="F82" s="315"/>
      <c r="G82" s="319"/>
      <c r="H82" s="320"/>
      <c r="I82" s="320"/>
      <c r="J82" s="320"/>
      <c r="K82" s="320"/>
      <c r="L82" s="321"/>
      <c r="M82" s="302"/>
      <c r="N82" s="95"/>
    </row>
    <row r="83" spans="1:14" ht="18.75" customHeight="1">
      <c r="A83" s="304"/>
      <c r="B83" s="308"/>
      <c r="C83" s="111">
        <f>SUM(C84:C98)</f>
        <v>0</v>
      </c>
      <c r="D83" s="111">
        <f>SUM(D84:D98)</f>
        <v>0</v>
      </c>
      <c r="E83" s="111">
        <f>SUM(E84:E98)</f>
        <v>0</v>
      </c>
      <c r="F83" s="111">
        <f>SUM(F84:F98)</f>
        <v>0</v>
      </c>
      <c r="G83" s="322"/>
      <c r="H83" s="323"/>
      <c r="I83" s="323"/>
      <c r="J83" s="323"/>
      <c r="K83" s="323"/>
      <c r="L83" s="324"/>
      <c r="M83" s="303"/>
      <c r="N83" s="95"/>
    </row>
    <row r="84" spans="1:14" ht="12.75">
      <c r="A84" s="305"/>
      <c r="B84" s="309"/>
      <c r="C84" s="166"/>
      <c r="D84" s="166"/>
      <c r="E84" s="166"/>
      <c r="F84" s="166"/>
      <c r="G84" s="168"/>
      <c r="H84" s="233"/>
      <c r="I84" s="234"/>
      <c r="J84" s="235"/>
      <c r="K84" s="168"/>
      <c r="L84" s="169"/>
      <c r="M84" s="311"/>
      <c r="N84" s="95"/>
    </row>
    <row r="85" spans="1:14" ht="12.75">
      <c r="A85" s="305"/>
      <c r="B85" s="309"/>
      <c r="C85" s="166"/>
      <c r="D85" s="166"/>
      <c r="E85" s="166"/>
      <c r="F85" s="166"/>
      <c r="G85" s="168"/>
      <c r="H85" s="233"/>
      <c r="I85" s="234"/>
      <c r="J85" s="235"/>
      <c r="K85" s="168"/>
      <c r="L85" s="169"/>
      <c r="M85" s="312"/>
      <c r="N85" s="95"/>
    </row>
    <row r="86" spans="1:14" ht="12.75">
      <c r="A86" s="305"/>
      <c r="B86" s="309"/>
      <c r="C86" s="166"/>
      <c r="D86" s="166"/>
      <c r="E86" s="166"/>
      <c r="F86" s="166"/>
      <c r="G86" s="171"/>
      <c r="H86" s="171"/>
      <c r="I86" s="236"/>
      <c r="J86" s="237"/>
      <c r="K86" s="171"/>
      <c r="L86" s="169"/>
      <c r="M86" s="312"/>
      <c r="N86" s="95"/>
    </row>
    <row r="87" spans="1:14" ht="12.75">
      <c r="A87" s="305"/>
      <c r="B87" s="309"/>
      <c r="C87" s="166"/>
      <c r="D87" s="166"/>
      <c r="E87" s="166"/>
      <c r="F87" s="166"/>
      <c r="G87" s="171"/>
      <c r="H87" s="171"/>
      <c r="I87" s="236"/>
      <c r="J87" s="237"/>
      <c r="K87" s="171"/>
      <c r="L87" s="169"/>
      <c r="M87" s="312"/>
      <c r="N87" s="95"/>
    </row>
    <row r="88" spans="1:14" ht="12.75">
      <c r="A88" s="305"/>
      <c r="B88" s="309"/>
      <c r="C88" s="166"/>
      <c r="D88" s="166"/>
      <c r="E88" s="166"/>
      <c r="F88" s="166"/>
      <c r="G88" s="171"/>
      <c r="H88" s="171"/>
      <c r="I88" s="236"/>
      <c r="J88" s="237"/>
      <c r="K88" s="171"/>
      <c r="L88" s="169"/>
      <c r="M88" s="312"/>
      <c r="N88" s="95"/>
    </row>
    <row r="89" spans="1:14" ht="12.75">
      <c r="A89" s="305"/>
      <c r="B89" s="309"/>
      <c r="C89" s="166"/>
      <c r="D89" s="166"/>
      <c r="E89" s="166"/>
      <c r="F89" s="166"/>
      <c r="G89" s="171"/>
      <c r="H89" s="171"/>
      <c r="I89" s="236"/>
      <c r="J89" s="237"/>
      <c r="K89" s="171"/>
      <c r="L89" s="169"/>
      <c r="M89" s="312"/>
      <c r="N89" s="95"/>
    </row>
    <row r="90" spans="1:14" ht="12.75">
      <c r="A90" s="305"/>
      <c r="B90" s="309"/>
      <c r="C90" s="166"/>
      <c r="D90" s="166"/>
      <c r="E90" s="166"/>
      <c r="F90" s="166"/>
      <c r="G90" s="171"/>
      <c r="H90" s="171"/>
      <c r="I90" s="236"/>
      <c r="J90" s="237"/>
      <c r="K90" s="171"/>
      <c r="L90" s="169"/>
      <c r="M90" s="312"/>
      <c r="N90" s="95"/>
    </row>
    <row r="91" spans="1:14" ht="12.75">
      <c r="A91" s="306"/>
      <c r="B91" s="309"/>
      <c r="C91" s="166"/>
      <c r="D91" s="166"/>
      <c r="E91" s="166"/>
      <c r="F91" s="166"/>
      <c r="G91" s="171"/>
      <c r="H91" s="171"/>
      <c r="I91" s="236"/>
      <c r="J91" s="237"/>
      <c r="K91" s="171"/>
      <c r="L91" s="169"/>
      <c r="M91" s="312"/>
      <c r="N91" s="95"/>
    </row>
    <row r="92" spans="1:14" ht="12.75">
      <c r="A92" s="306"/>
      <c r="B92" s="309"/>
      <c r="C92" s="166"/>
      <c r="D92" s="166"/>
      <c r="E92" s="166"/>
      <c r="F92" s="166"/>
      <c r="G92" s="171"/>
      <c r="H92" s="171"/>
      <c r="I92" s="236"/>
      <c r="J92" s="237"/>
      <c r="K92" s="171"/>
      <c r="L92" s="169"/>
      <c r="M92" s="312"/>
      <c r="N92" s="95"/>
    </row>
    <row r="93" spans="1:14" ht="12.75">
      <c r="A93" s="306"/>
      <c r="B93" s="309"/>
      <c r="C93" s="166"/>
      <c r="D93" s="166"/>
      <c r="E93" s="166"/>
      <c r="F93" s="166"/>
      <c r="G93" s="171"/>
      <c r="H93" s="171"/>
      <c r="I93" s="236"/>
      <c r="J93" s="237"/>
      <c r="K93" s="171"/>
      <c r="L93" s="169"/>
      <c r="M93" s="312"/>
      <c r="N93" s="95"/>
    </row>
    <row r="94" spans="1:14" ht="12.75">
      <c r="A94" s="306"/>
      <c r="B94" s="309"/>
      <c r="C94" s="166"/>
      <c r="D94" s="166"/>
      <c r="E94" s="166"/>
      <c r="F94" s="166"/>
      <c r="G94" s="171"/>
      <c r="H94" s="171"/>
      <c r="I94" s="236"/>
      <c r="J94" s="237"/>
      <c r="K94" s="171"/>
      <c r="L94" s="169"/>
      <c r="M94" s="312"/>
      <c r="N94" s="95"/>
    </row>
    <row r="95" spans="1:14" ht="12.75">
      <c r="A95" s="306"/>
      <c r="B95" s="309"/>
      <c r="C95" s="166"/>
      <c r="D95" s="166"/>
      <c r="E95" s="166"/>
      <c r="F95" s="166"/>
      <c r="G95" s="171"/>
      <c r="H95" s="171"/>
      <c r="I95" s="236"/>
      <c r="J95" s="237"/>
      <c r="K95" s="171"/>
      <c r="L95" s="169"/>
      <c r="M95" s="312"/>
      <c r="N95" s="95"/>
    </row>
    <row r="96" spans="1:14" ht="12.75">
      <c r="A96" s="306"/>
      <c r="B96" s="309"/>
      <c r="C96" s="166"/>
      <c r="D96" s="166"/>
      <c r="E96" s="166"/>
      <c r="F96" s="166"/>
      <c r="G96" s="171"/>
      <c r="H96" s="171"/>
      <c r="I96" s="236"/>
      <c r="J96" s="237"/>
      <c r="K96" s="171"/>
      <c r="L96" s="169"/>
      <c r="M96" s="312"/>
      <c r="N96" s="95"/>
    </row>
    <row r="97" spans="1:14" ht="12.75">
      <c r="A97" s="306"/>
      <c r="B97" s="309"/>
      <c r="C97" s="166"/>
      <c r="D97" s="166"/>
      <c r="E97" s="166"/>
      <c r="F97" s="166"/>
      <c r="G97" s="171"/>
      <c r="H97" s="171"/>
      <c r="I97" s="236"/>
      <c r="J97" s="237"/>
      <c r="K97" s="171"/>
      <c r="L97" s="169"/>
      <c r="M97" s="312"/>
      <c r="N97" s="95"/>
    </row>
    <row r="98" spans="1:14" ht="12.75">
      <c r="A98" s="307"/>
      <c r="B98" s="310"/>
      <c r="C98" s="173"/>
      <c r="D98" s="173"/>
      <c r="E98" s="173"/>
      <c r="F98" s="173"/>
      <c r="G98" s="173"/>
      <c r="H98" s="173"/>
      <c r="I98" s="238"/>
      <c r="J98" s="239"/>
      <c r="K98" s="173"/>
      <c r="L98" s="240"/>
      <c r="M98" s="313"/>
      <c r="N98" s="95"/>
    </row>
    <row r="99" spans="1:14" ht="12.75">
      <c r="A99" s="109"/>
      <c r="B99" s="314">
        <f>eelarve!E56</f>
        <v>0</v>
      </c>
      <c r="C99" s="314">
        <f>eelarve!F56</f>
        <v>0</v>
      </c>
      <c r="D99" s="314">
        <f>eelarve!G56</f>
        <v>0</v>
      </c>
      <c r="E99" s="314">
        <f>eelarve!H56</f>
        <v>0</v>
      </c>
      <c r="F99" s="314">
        <f>eelarve!I56</f>
        <v>0</v>
      </c>
      <c r="G99" s="316"/>
      <c r="H99" s="317"/>
      <c r="I99" s="317"/>
      <c r="J99" s="317"/>
      <c r="K99" s="317"/>
      <c r="L99" s="318"/>
      <c r="M99" s="301">
        <f>B99-C101-D101-E101-F101</f>
        <v>0</v>
      </c>
      <c r="N99" s="95"/>
    </row>
    <row r="100" spans="1:14" ht="6" customHeight="1">
      <c r="A100" s="304">
        <f>eelarve!A56</f>
        <v>0</v>
      </c>
      <c r="B100" s="315"/>
      <c r="C100" s="315"/>
      <c r="D100" s="315"/>
      <c r="E100" s="315"/>
      <c r="F100" s="315"/>
      <c r="G100" s="319"/>
      <c r="H100" s="320"/>
      <c r="I100" s="320"/>
      <c r="J100" s="320"/>
      <c r="K100" s="320"/>
      <c r="L100" s="321"/>
      <c r="M100" s="302"/>
      <c r="N100" s="95"/>
    </row>
    <row r="101" spans="1:14" ht="16.5" customHeight="1">
      <c r="A101" s="304"/>
      <c r="B101" s="308"/>
      <c r="C101" s="111">
        <f>SUM(C102:C116)</f>
        <v>0</v>
      </c>
      <c r="D101" s="111">
        <f>SUM(D102:D116)</f>
        <v>0</v>
      </c>
      <c r="E101" s="111">
        <f>SUM(E102:E116)</f>
        <v>0</v>
      </c>
      <c r="F101" s="111">
        <f>SUM(F102:F116)</f>
        <v>0</v>
      </c>
      <c r="G101" s="322"/>
      <c r="H101" s="323"/>
      <c r="I101" s="323"/>
      <c r="J101" s="323"/>
      <c r="K101" s="323"/>
      <c r="L101" s="324"/>
      <c r="M101" s="303"/>
      <c r="N101" s="95"/>
    </row>
    <row r="102" spans="1:14" ht="12.75">
      <c r="A102" s="305"/>
      <c r="B102" s="309"/>
      <c r="C102" s="166"/>
      <c r="D102" s="166"/>
      <c r="E102" s="166"/>
      <c r="F102" s="166"/>
      <c r="G102" s="168"/>
      <c r="H102" s="233"/>
      <c r="I102" s="234"/>
      <c r="J102" s="235"/>
      <c r="K102" s="168"/>
      <c r="L102" s="169"/>
      <c r="M102" s="311"/>
      <c r="N102" s="95"/>
    </row>
    <row r="103" spans="1:14" ht="12.75">
      <c r="A103" s="305"/>
      <c r="B103" s="309"/>
      <c r="C103" s="166"/>
      <c r="D103" s="166"/>
      <c r="E103" s="166"/>
      <c r="F103" s="166"/>
      <c r="G103" s="168"/>
      <c r="H103" s="233"/>
      <c r="I103" s="234"/>
      <c r="J103" s="235"/>
      <c r="K103" s="168"/>
      <c r="L103" s="169"/>
      <c r="M103" s="312"/>
      <c r="N103" s="95"/>
    </row>
    <row r="104" spans="1:14" ht="12.75">
      <c r="A104" s="305"/>
      <c r="B104" s="309"/>
      <c r="C104" s="166"/>
      <c r="D104" s="166"/>
      <c r="E104" s="166"/>
      <c r="F104" s="166"/>
      <c r="G104" s="171"/>
      <c r="H104" s="171"/>
      <c r="I104" s="236"/>
      <c r="J104" s="237"/>
      <c r="K104" s="171"/>
      <c r="L104" s="169"/>
      <c r="M104" s="312"/>
      <c r="N104" s="95"/>
    </row>
    <row r="105" spans="1:14" ht="12.75">
      <c r="A105" s="305"/>
      <c r="B105" s="309"/>
      <c r="C105" s="166"/>
      <c r="D105" s="166"/>
      <c r="E105" s="166"/>
      <c r="F105" s="166"/>
      <c r="G105" s="171"/>
      <c r="H105" s="171"/>
      <c r="I105" s="236"/>
      <c r="J105" s="237"/>
      <c r="K105" s="171"/>
      <c r="L105" s="169"/>
      <c r="M105" s="312"/>
      <c r="N105" s="95"/>
    </row>
    <row r="106" spans="1:14" ht="12.75">
      <c r="A106" s="305"/>
      <c r="B106" s="309"/>
      <c r="C106" s="166"/>
      <c r="D106" s="166"/>
      <c r="E106" s="166"/>
      <c r="F106" s="166"/>
      <c r="G106" s="171"/>
      <c r="H106" s="171"/>
      <c r="I106" s="236"/>
      <c r="J106" s="237"/>
      <c r="K106" s="171"/>
      <c r="L106" s="169"/>
      <c r="M106" s="312"/>
      <c r="N106" s="95"/>
    </row>
    <row r="107" spans="1:14" ht="12.75">
      <c r="A107" s="305"/>
      <c r="B107" s="309"/>
      <c r="C107" s="166"/>
      <c r="D107" s="166"/>
      <c r="E107" s="166"/>
      <c r="F107" s="166"/>
      <c r="G107" s="171"/>
      <c r="H107" s="171"/>
      <c r="I107" s="236"/>
      <c r="J107" s="237"/>
      <c r="K107" s="171"/>
      <c r="L107" s="169"/>
      <c r="M107" s="312"/>
      <c r="N107" s="95"/>
    </row>
    <row r="108" spans="1:14" ht="12.75">
      <c r="A108" s="305"/>
      <c r="B108" s="309"/>
      <c r="C108" s="166"/>
      <c r="D108" s="166"/>
      <c r="E108" s="166"/>
      <c r="F108" s="166"/>
      <c r="G108" s="171"/>
      <c r="H108" s="171"/>
      <c r="I108" s="236"/>
      <c r="J108" s="237"/>
      <c r="K108" s="171"/>
      <c r="L108" s="169"/>
      <c r="M108" s="312"/>
      <c r="N108" s="95"/>
    </row>
    <row r="109" spans="1:14" ht="12.75">
      <c r="A109" s="306"/>
      <c r="B109" s="309"/>
      <c r="C109" s="166"/>
      <c r="D109" s="166"/>
      <c r="E109" s="166"/>
      <c r="F109" s="166"/>
      <c r="G109" s="171"/>
      <c r="H109" s="171"/>
      <c r="I109" s="236"/>
      <c r="J109" s="237"/>
      <c r="K109" s="171"/>
      <c r="L109" s="169"/>
      <c r="M109" s="312"/>
      <c r="N109" s="95"/>
    </row>
    <row r="110" spans="1:14" ht="12.75">
      <c r="A110" s="306"/>
      <c r="B110" s="309"/>
      <c r="C110" s="166"/>
      <c r="D110" s="166"/>
      <c r="E110" s="166"/>
      <c r="F110" s="166"/>
      <c r="G110" s="171"/>
      <c r="H110" s="171"/>
      <c r="I110" s="236"/>
      <c r="J110" s="237"/>
      <c r="K110" s="171"/>
      <c r="L110" s="169"/>
      <c r="M110" s="312"/>
      <c r="N110" s="95"/>
    </row>
    <row r="111" spans="1:14" ht="12.75">
      <c r="A111" s="306"/>
      <c r="B111" s="309"/>
      <c r="C111" s="166"/>
      <c r="D111" s="166"/>
      <c r="E111" s="166"/>
      <c r="F111" s="166"/>
      <c r="G111" s="171"/>
      <c r="H111" s="171"/>
      <c r="I111" s="236"/>
      <c r="J111" s="237"/>
      <c r="K111" s="171"/>
      <c r="L111" s="169"/>
      <c r="M111" s="312"/>
      <c r="N111" s="95"/>
    </row>
    <row r="112" spans="1:14" ht="12.75">
      <c r="A112" s="306"/>
      <c r="B112" s="309"/>
      <c r="C112" s="166"/>
      <c r="D112" s="166"/>
      <c r="E112" s="166"/>
      <c r="F112" s="166"/>
      <c r="G112" s="171"/>
      <c r="H112" s="171"/>
      <c r="I112" s="236"/>
      <c r="J112" s="237"/>
      <c r="K112" s="171"/>
      <c r="L112" s="169"/>
      <c r="M112" s="312"/>
      <c r="N112" s="95"/>
    </row>
    <row r="113" spans="1:14" ht="12.75">
      <c r="A113" s="306"/>
      <c r="B113" s="309"/>
      <c r="C113" s="166"/>
      <c r="D113" s="166"/>
      <c r="E113" s="166"/>
      <c r="F113" s="166"/>
      <c r="G113" s="171"/>
      <c r="H113" s="171"/>
      <c r="I113" s="236"/>
      <c r="J113" s="237"/>
      <c r="K113" s="171"/>
      <c r="L113" s="169"/>
      <c r="M113" s="312"/>
      <c r="N113" s="95"/>
    </row>
    <row r="114" spans="1:14" ht="12.75">
      <c r="A114" s="306"/>
      <c r="B114" s="309"/>
      <c r="C114" s="166"/>
      <c r="D114" s="166"/>
      <c r="E114" s="166"/>
      <c r="F114" s="166"/>
      <c r="G114" s="171"/>
      <c r="H114" s="171"/>
      <c r="I114" s="236"/>
      <c r="J114" s="237"/>
      <c r="K114" s="171"/>
      <c r="L114" s="169"/>
      <c r="M114" s="312"/>
      <c r="N114" s="95"/>
    </row>
    <row r="115" spans="1:14" ht="12.75">
      <c r="A115" s="306"/>
      <c r="B115" s="309"/>
      <c r="C115" s="166"/>
      <c r="D115" s="166"/>
      <c r="E115" s="166"/>
      <c r="F115" s="166"/>
      <c r="G115" s="171"/>
      <c r="H115" s="171"/>
      <c r="I115" s="236"/>
      <c r="J115" s="237"/>
      <c r="K115" s="171"/>
      <c r="L115" s="169"/>
      <c r="M115" s="312"/>
      <c r="N115" s="95"/>
    </row>
    <row r="116" spans="1:14" ht="12.75">
      <c r="A116" s="307"/>
      <c r="B116" s="310"/>
      <c r="C116" s="173"/>
      <c r="D116" s="173"/>
      <c r="E116" s="173"/>
      <c r="F116" s="173"/>
      <c r="G116" s="173"/>
      <c r="H116" s="173"/>
      <c r="I116" s="238"/>
      <c r="J116" s="239"/>
      <c r="K116" s="173"/>
      <c r="L116" s="240"/>
      <c r="M116" s="313"/>
      <c r="N116" s="95"/>
    </row>
    <row r="117" spans="1:14" ht="12.75">
      <c r="A117" s="109"/>
      <c r="B117" s="314">
        <f>eelarve!E57</f>
        <v>0</v>
      </c>
      <c r="C117" s="314">
        <f>eelarve!F57</f>
        <v>0</v>
      </c>
      <c r="D117" s="314">
        <f>eelarve!G57</f>
        <v>0</v>
      </c>
      <c r="E117" s="314">
        <f>eelarve!H57</f>
        <v>0</v>
      </c>
      <c r="F117" s="314">
        <f>eelarve!I57</f>
        <v>0</v>
      </c>
      <c r="G117" s="316"/>
      <c r="H117" s="317"/>
      <c r="I117" s="317"/>
      <c r="J117" s="317"/>
      <c r="K117" s="317"/>
      <c r="L117" s="318"/>
      <c r="M117" s="301">
        <f>B117-C119-D119-E119-F119</f>
        <v>0</v>
      </c>
      <c r="N117" s="95"/>
    </row>
    <row r="118" spans="1:14" ht="5.25" customHeight="1">
      <c r="A118" s="304">
        <f>eelarve!A57</f>
        <v>0</v>
      </c>
      <c r="B118" s="315"/>
      <c r="C118" s="315"/>
      <c r="D118" s="315"/>
      <c r="E118" s="315"/>
      <c r="F118" s="315"/>
      <c r="G118" s="319"/>
      <c r="H118" s="320"/>
      <c r="I118" s="320"/>
      <c r="J118" s="320"/>
      <c r="K118" s="320"/>
      <c r="L118" s="321"/>
      <c r="M118" s="302"/>
      <c r="N118" s="95"/>
    </row>
    <row r="119" spans="1:14" ht="18" customHeight="1">
      <c r="A119" s="304"/>
      <c r="B119" s="308"/>
      <c r="C119" s="111">
        <f>SUM(C120:C134)</f>
        <v>0</v>
      </c>
      <c r="D119" s="111">
        <f>SUM(D120:D134)</f>
        <v>0</v>
      </c>
      <c r="E119" s="111">
        <f>SUM(E120:E134)</f>
        <v>0</v>
      </c>
      <c r="F119" s="111">
        <f>SUM(F120:F134)</f>
        <v>0</v>
      </c>
      <c r="G119" s="322"/>
      <c r="H119" s="323"/>
      <c r="I119" s="323"/>
      <c r="J119" s="323"/>
      <c r="K119" s="323"/>
      <c r="L119" s="324"/>
      <c r="M119" s="303"/>
      <c r="N119" s="95"/>
    </row>
    <row r="120" spans="1:14" ht="12.75">
      <c r="A120" s="305"/>
      <c r="B120" s="309"/>
      <c r="C120" s="166"/>
      <c r="D120" s="166"/>
      <c r="E120" s="166"/>
      <c r="F120" s="166"/>
      <c r="G120" s="168"/>
      <c r="H120" s="233"/>
      <c r="I120" s="234"/>
      <c r="J120" s="235"/>
      <c r="K120" s="168"/>
      <c r="L120" s="169"/>
      <c r="M120" s="311"/>
      <c r="N120" s="95"/>
    </row>
    <row r="121" spans="1:14" ht="12.75">
      <c r="A121" s="305"/>
      <c r="B121" s="309"/>
      <c r="C121" s="166"/>
      <c r="D121" s="166"/>
      <c r="E121" s="166"/>
      <c r="F121" s="166"/>
      <c r="G121" s="168"/>
      <c r="H121" s="233"/>
      <c r="I121" s="234"/>
      <c r="J121" s="235"/>
      <c r="K121" s="168"/>
      <c r="L121" s="169"/>
      <c r="M121" s="312"/>
      <c r="N121" s="95"/>
    </row>
    <row r="122" spans="1:14" ht="12.75">
      <c r="A122" s="305"/>
      <c r="B122" s="309"/>
      <c r="C122" s="166"/>
      <c r="D122" s="166"/>
      <c r="E122" s="166"/>
      <c r="F122" s="166"/>
      <c r="G122" s="171"/>
      <c r="H122" s="171"/>
      <c r="I122" s="236"/>
      <c r="J122" s="237"/>
      <c r="K122" s="171"/>
      <c r="L122" s="169"/>
      <c r="M122" s="312"/>
      <c r="N122" s="95"/>
    </row>
    <row r="123" spans="1:14" ht="12.75">
      <c r="A123" s="305"/>
      <c r="B123" s="309"/>
      <c r="C123" s="166"/>
      <c r="D123" s="166"/>
      <c r="E123" s="166"/>
      <c r="F123" s="166"/>
      <c r="G123" s="171"/>
      <c r="H123" s="171"/>
      <c r="I123" s="236"/>
      <c r="J123" s="237"/>
      <c r="K123" s="171"/>
      <c r="L123" s="169"/>
      <c r="M123" s="312"/>
      <c r="N123" s="95"/>
    </row>
    <row r="124" spans="1:14" ht="12.75">
      <c r="A124" s="305"/>
      <c r="B124" s="309"/>
      <c r="C124" s="166"/>
      <c r="D124" s="166"/>
      <c r="E124" s="166"/>
      <c r="F124" s="166"/>
      <c r="G124" s="171"/>
      <c r="H124" s="171"/>
      <c r="I124" s="236"/>
      <c r="J124" s="237"/>
      <c r="K124" s="171"/>
      <c r="L124" s="169"/>
      <c r="M124" s="312"/>
      <c r="N124" s="95"/>
    </row>
    <row r="125" spans="1:14" ht="12.75">
      <c r="A125" s="305"/>
      <c r="B125" s="309"/>
      <c r="C125" s="166"/>
      <c r="D125" s="166"/>
      <c r="E125" s="166"/>
      <c r="F125" s="166"/>
      <c r="G125" s="171"/>
      <c r="H125" s="171"/>
      <c r="I125" s="236"/>
      <c r="J125" s="237"/>
      <c r="K125" s="171"/>
      <c r="L125" s="169"/>
      <c r="M125" s="312"/>
      <c r="N125" s="95"/>
    </row>
    <row r="126" spans="1:14" ht="12.75">
      <c r="A126" s="305"/>
      <c r="B126" s="309"/>
      <c r="C126" s="166"/>
      <c r="D126" s="166"/>
      <c r="E126" s="166"/>
      <c r="F126" s="166"/>
      <c r="G126" s="171"/>
      <c r="H126" s="171"/>
      <c r="I126" s="236"/>
      <c r="J126" s="237"/>
      <c r="K126" s="171"/>
      <c r="L126" s="169"/>
      <c r="M126" s="312"/>
      <c r="N126" s="95"/>
    </row>
    <row r="127" spans="1:14" ht="12.75">
      <c r="A127" s="306"/>
      <c r="B127" s="309"/>
      <c r="C127" s="166"/>
      <c r="D127" s="166"/>
      <c r="E127" s="166"/>
      <c r="F127" s="166"/>
      <c r="G127" s="171"/>
      <c r="H127" s="171"/>
      <c r="I127" s="236"/>
      <c r="J127" s="237"/>
      <c r="K127" s="171"/>
      <c r="L127" s="169"/>
      <c r="M127" s="312"/>
      <c r="N127" s="95"/>
    </row>
    <row r="128" spans="1:14" ht="12.75">
      <c r="A128" s="306"/>
      <c r="B128" s="309"/>
      <c r="C128" s="166"/>
      <c r="D128" s="166"/>
      <c r="E128" s="166"/>
      <c r="F128" s="166"/>
      <c r="G128" s="171"/>
      <c r="H128" s="171"/>
      <c r="I128" s="236"/>
      <c r="J128" s="237"/>
      <c r="K128" s="171"/>
      <c r="L128" s="169"/>
      <c r="M128" s="312"/>
      <c r="N128" s="95"/>
    </row>
    <row r="129" spans="1:14" ht="12.75">
      <c r="A129" s="306"/>
      <c r="B129" s="309"/>
      <c r="C129" s="166"/>
      <c r="D129" s="166"/>
      <c r="E129" s="166"/>
      <c r="F129" s="166"/>
      <c r="G129" s="171"/>
      <c r="H129" s="171"/>
      <c r="I129" s="236"/>
      <c r="J129" s="237"/>
      <c r="K129" s="171"/>
      <c r="L129" s="169"/>
      <c r="M129" s="312"/>
      <c r="N129" s="95"/>
    </row>
    <row r="130" spans="1:14" ht="12.75">
      <c r="A130" s="306"/>
      <c r="B130" s="309"/>
      <c r="C130" s="166"/>
      <c r="D130" s="166"/>
      <c r="E130" s="166"/>
      <c r="F130" s="166"/>
      <c r="G130" s="171"/>
      <c r="H130" s="171"/>
      <c r="I130" s="236"/>
      <c r="J130" s="237"/>
      <c r="K130" s="171"/>
      <c r="L130" s="169"/>
      <c r="M130" s="312"/>
      <c r="N130" s="95"/>
    </row>
    <row r="131" spans="1:14" ht="12.75">
      <c r="A131" s="306"/>
      <c r="B131" s="309"/>
      <c r="C131" s="166"/>
      <c r="D131" s="166"/>
      <c r="E131" s="166"/>
      <c r="F131" s="166"/>
      <c r="G131" s="171"/>
      <c r="H131" s="171"/>
      <c r="I131" s="236"/>
      <c r="J131" s="237"/>
      <c r="K131" s="171"/>
      <c r="L131" s="169"/>
      <c r="M131" s="312"/>
      <c r="N131" s="95"/>
    </row>
    <row r="132" spans="1:14" ht="12.75">
      <c r="A132" s="306"/>
      <c r="B132" s="309"/>
      <c r="C132" s="166"/>
      <c r="D132" s="166"/>
      <c r="E132" s="166"/>
      <c r="F132" s="166"/>
      <c r="G132" s="171"/>
      <c r="H132" s="171"/>
      <c r="I132" s="236"/>
      <c r="J132" s="237"/>
      <c r="K132" s="171"/>
      <c r="L132" s="169"/>
      <c r="M132" s="312"/>
      <c r="N132" s="95"/>
    </row>
    <row r="133" spans="1:14" ht="12.75">
      <c r="A133" s="306"/>
      <c r="B133" s="309"/>
      <c r="C133" s="166"/>
      <c r="D133" s="166"/>
      <c r="E133" s="166"/>
      <c r="F133" s="166"/>
      <c r="G133" s="171"/>
      <c r="H133" s="171"/>
      <c r="I133" s="236"/>
      <c r="J133" s="237"/>
      <c r="K133" s="171"/>
      <c r="L133" s="169"/>
      <c r="M133" s="312"/>
      <c r="N133" s="95"/>
    </row>
    <row r="134" spans="1:14" ht="12.75">
      <c r="A134" s="307"/>
      <c r="B134" s="310"/>
      <c r="C134" s="173"/>
      <c r="D134" s="173"/>
      <c r="E134" s="173"/>
      <c r="F134" s="173"/>
      <c r="G134" s="173"/>
      <c r="H134" s="173"/>
      <c r="I134" s="238"/>
      <c r="J134" s="239"/>
      <c r="K134" s="173"/>
      <c r="L134" s="240"/>
      <c r="M134" s="313"/>
      <c r="N134" s="95"/>
    </row>
    <row r="135" spans="1:14" ht="12.75">
      <c r="A135" s="109"/>
      <c r="B135" s="314">
        <f>eelarve!E58</f>
        <v>0</v>
      </c>
      <c r="C135" s="314">
        <f>eelarve!F58</f>
        <v>0</v>
      </c>
      <c r="D135" s="314">
        <f>eelarve!G58</f>
        <v>0</v>
      </c>
      <c r="E135" s="314">
        <f>eelarve!H58</f>
        <v>0</v>
      </c>
      <c r="F135" s="314">
        <f>eelarve!I58</f>
        <v>0</v>
      </c>
      <c r="G135" s="316"/>
      <c r="H135" s="317"/>
      <c r="I135" s="317"/>
      <c r="J135" s="317"/>
      <c r="K135" s="317"/>
      <c r="L135" s="318"/>
      <c r="M135" s="301">
        <f>B135-C137-D137-E137-F137</f>
        <v>0</v>
      </c>
      <c r="N135" s="95"/>
    </row>
    <row r="136" spans="1:14" ht="3" customHeight="1">
      <c r="A136" s="304">
        <f>eelarve!A58</f>
        <v>0</v>
      </c>
      <c r="B136" s="315"/>
      <c r="C136" s="315"/>
      <c r="D136" s="315"/>
      <c r="E136" s="315"/>
      <c r="F136" s="315"/>
      <c r="G136" s="319"/>
      <c r="H136" s="320"/>
      <c r="I136" s="320"/>
      <c r="J136" s="320"/>
      <c r="K136" s="320"/>
      <c r="L136" s="321"/>
      <c r="M136" s="302"/>
      <c r="N136" s="95"/>
    </row>
    <row r="137" spans="1:14" ht="15.75" customHeight="1">
      <c r="A137" s="304"/>
      <c r="B137" s="308"/>
      <c r="C137" s="111">
        <f>SUM(C138:C152)</f>
        <v>0</v>
      </c>
      <c r="D137" s="111">
        <f>SUM(D138:D152)</f>
        <v>0</v>
      </c>
      <c r="E137" s="111">
        <f>SUM(E138:E152)</f>
        <v>0</v>
      </c>
      <c r="F137" s="111">
        <f>SUM(F138:F152)</f>
        <v>0</v>
      </c>
      <c r="G137" s="322"/>
      <c r="H137" s="323"/>
      <c r="I137" s="323"/>
      <c r="J137" s="323"/>
      <c r="K137" s="323"/>
      <c r="L137" s="324"/>
      <c r="M137" s="303"/>
      <c r="N137" s="95"/>
    </row>
    <row r="138" spans="1:14" ht="12.75">
      <c r="A138" s="305"/>
      <c r="B138" s="309"/>
      <c r="C138" s="166"/>
      <c r="D138" s="166"/>
      <c r="E138" s="166"/>
      <c r="F138" s="166"/>
      <c r="G138" s="168"/>
      <c r="H138" s="233"/>
      <c r="I138" s="234"/>
      <c r="J138" s="235"/>
      <c r="K138" s="168"/>
      <c r="L138" s="169"/>
      <c r="M138" s="311"/>
      <c r="N138" s="95"/>
    </row>
    <row r="139" spans="1:14" ht="12.75">
      <c r="A139" s="305"/>
      <c r="B139" s="309"/>
      <c r="C139" s="166"/>
      <c r="D139" s="166"/>
      <c r="E139" s="166"/>
      <c r="F139" s="166"/>
      <c r="G139" s="168"/>
      <c r="H139" s="233"/>
      <c r="I139" s="234"/>
      <c r="J139" s="235"/>
      <c r="K139" s="168"/>
      <c r="L139" s="169"/>
      <c r="M139" s="312"/>
      <c r="N139" s="95"/>
    </row>
    <row r="140" spans="1:14" ht="12.75">
      <c r="A140" s="305"/>
      <c r="B140" s="309"/>
      <c r="C140" s="166"/>
      <c r="D140" s="166"/>
      <c r="E140" s="166"/>
      <c r="F140" s="166"/>
      <c r="G140" s="171"/>
      <c r="H140" s="171"/>
      <c r="I140" s="236"/>
      <c r="J140" s="237"/>
      <c r="K140" s="171"/>
      <c r="L140" s="169"/>
      <c r="M140" s="312"/>
      <c r="N140" s="95"/>
    </row>
    <row r="141" spans="1:14" ht="12.75">
      <c r="A141" s="305"/>
      <c r="B141" s="309"/>
      <c r="C141" s="166"/>
      <c r="D141" s="166"/>
      <c r="E141" s="166"/>
      <c r="F141" s="166"/>
      <c r="G141" s="171"/>
      <c r="H141" s="171"/>
      <c r="I141" s="236"/>
      <c r="J141" s="237"/>
      <c r="K141" s="171"/>
      <c r="L141" s="169"/>
      <c r="M141" s="312"/>
      <c r="N141" s="95"/>
    </row>
    <row r="142" spans="1:14" ht="12.75">
      <c r="A142" s="305"/>
      <c r="B142" s="309"/>
      <c r="C142" s="166"/>
      <c r="D142" s="166"/>
      <c r="E142" s="166"/>
      <c r="F142" s="166"/>
      <c r="G142" s="171"/>
      <c r="H142" s="171"/>
      <c r="I142" s="236"/>
      <c r="J142" s="237"/>
      <c r="K142" s="171"/>
      <c r="L142" s="169"/>
      <c r="M142" s="312"/>
      <c r="N142" s="95"/>
    </row>
    <row r="143" spans="1:14" ht="12.75">
      <c r="A143" s="305"/>
      <c r="B143" s="309"/>
      <c r="C143" s="166"/>
      <c r="D143" s="166"/>
      <c r="E143" s="166"/>
      <c r="F143" s="166"/>
      <c r="G143" s="171"/>
      <c r="H143" s="171"/>
      <c r="I143" s="236"/>
      <c r="J143" s="237"/>
      <c r="K143" s="171"/>
      <c r="L143" s="169"/>
      <c r="M143" s="312"/>
      <c r="N143" s="95"/>
    </row>
    <row r="144" spans="1:14" ht="12.75">
      <c r="A144" s="305"/>
      <c r="B144" s="309"/>
      <c r="C144" s="166"/>
      <c r="D144" s="166"/>
      <c r="E144" s="166"/>
      <c r="F144" s="166"/>
      <c r="G144" s="171"/>
      <c r="H144" s="171"/>
      <c r="I144" s="236"/>
      <c r="J144" s="237"/>
      <c r="K144" s="171"/>
      <c r="L144" s="169"/>
      <c r="M144" s="312"/>
      <c r="N144" s="95"/>
    </row>
    <row r="145" spans="1:14" ht="12.75">
      <c r="A145" s="306"/>
      <c r="B145" s="309"/>
      <c r="C145" s="166"/>
      <c r="D145" s="166"/>
      <c r="E145" s="166"/>
      <c r="F145" s="166"/>
      <c r="G145" s="171"/>
      <c r="H145" s="171"/>
      <c r="I145" s="236"/>
      <c r="J145" s="237"/>
      <c r="K145" s="171"/>
      <c r="L145" s="169"/>
      <c r="M145" s="312"/>
      <c r="N145" s="95"/>
    </row>
    <row r="146" spans="1:14" ht="12.75">
      <c r="A146" s="306"/>
      <c r="B146" s="309"/>
      <c r="C146" s="166"/>
      <c r="D146" s="166"/>
      <c r="E146" s="166"/>
      <c r="F146" s="166"/>
      <c r="G146" s="171"/>
      <c r="H146" s="171"/>
      <c r="I146" s="236"/>
      <c r="J146" s="237"/>
      <c r="K146" s="171"/>
      <c r="L146" s="169"/>
      <c r="M146" s="312"/>
      <c r="N146" s="95"/>
    </row>
    <row r="147" spans="1:14" ht="12.75">
      <c r="A147" s="306"/>
      <c r="B147" s="309"/>
      <c r="C147" s="166"/>
      <c r="D147" s="166"/>
      <c r="E147" s="166"/>
      <c r="F147" s="166"/>
      <c r="G147" s="171"/>
      <c r="H147" s="171"/>
      <c r="I147" s="236"/>
      <c r="J147" s="237"/>
      <c r="K147" s="171"/>
      <c r="L147" s="169"/>
      <c r="M147" s="312"/>
      <c r="N147" s="95"/>
    </row>
    <row r="148" spans="1:14" ht="12.75">
      <c r="A148" s="306"/>
      <c r="B148" s="309"/>
      <c r="C148" s="166"/>
      <c r="D148" s="166"/>
      <c r="E148" s="166"/>
      <c r="F148" s="166"/>
      <c r="G148" s="171"/>
      <c r="H148" s="171"/>
      <c r="I148" s="236"/>
      <c r="J148" s="237"/>
      <c r="K148" s="171"/>
      <c r="L148" s="169"/>
      <c r="M148" s="312"/>
      <c r="N148" s="95"/>
    </row>
    <row r="149" spans="1:14" ht="12.75">
      <c r="A149" s="306"/>
      <c r="B149" s="309"/>
      <c r="C149" s="166"/>
      <c r="D149" s="166"/>
      <c r="E149" s="166"/>
      <c r="F149" s="166"/>
      <c r="G149" s="171"/>
      <c r="H149" s="171"/>
      <c r="I149" s="236"/>
      <c r="J149" s="237"/>
      <c r="K149" s="171"/>
      <c r="L149" s="169"/>
      <c r="M149" s="312"/>
      <c r="N149" s="95"/>
    </row>
    <row r="150" spans="1:14" ht="12.75">
      <c r="A150" s="306"/>
      <c r="B150" s="309"/>
      <c r="C150" s="166"/>
      <c r="D150" s="166"/>
      <c r="E150" s="166"/>
      <c r="F150" s="166"/>
      <c r="G150" s="171"/>
      <c r="H150" s="171"/>
      <c r="I150" s="236"/>
      <c r="J150" s="237"/>
      <c r="K150" s="171"/>
      <c r="L150" s="169"/>
      <c r="M150" s="312"/>
      <c r="N150" s="95"/>
    </row>
    <row r="151" spans="1:14" ht="12.75">
      <c r="A151" s="306"/>
      <c r="B151" s="309"/>
      <c r="C151" s="166"/>
      <c r="D151" s="166"/>
      <c r="E151" s="166"/>
      <c r="F151" s="166"/>
      <c r="G151" s="171"/>
      <c r="H151" s="171"/>
      <c r="I151" s="236"/>
      <c r="J151" s="237"/>
      <c r="K151" s="171"/>
      <c r="L151" s="169"/>
      <c r="M151" s="312"/>
      <c r="N151" s="95"/>
    </row>
    <row r="152" spans="1:14" ht="12.75">
      <c r="A152" s="307"/>
      <c r="B152" s="310"/>
      <c r="C152" s="173"/>
      <c r="D152" s="173"/>
      <c r="E152" s="173"/>
      <c r="F152" s="173"/>
      <c r="G152" s="173"/>
      <c r="H152" s="173"/>
      <c r="I152" s="238"/>
      <c r="J152" s="239"/>
      <c r="K152" s="173"/>
      <c r="L152" s="240"/>
      <c r="M152" s="313"/>
      <c r="N152" s="95"/>
    </row>
    <row r="153" spans="1:14" ht="12.75">
      <c r="A153" s="109"/>
      <c r="B153" s="314">
        <f>eelarve!E59</f>
        <v>0</v>
      </c>
      <c r="C153" s="314">
        <f>eelarve!F59</f>
        <v>0</v>
      </c>
      <c r="D153" s="314">
        <f>eelarve!G59</f>
        <v>0</v>
      </c>
      <c r="E153" s="314">
        <f>eelarve!H59</f>
        <v>0</v>
      </c>
      <c r="F153" s="314">
        <f>eelarve!I59</f>
        <v>0</v>
      </c>
      <c r="G153" s="316"/>
      <c r="H153" s="317"/>
      <c r="I153" s="317"/>
      <c r="J153" s="317"/>
      <c r="K153" s="317"/>
      <c r="L153" s="318"/>
      <c r="M153" s="301">
        <f>B153-C155-D155-E155-F155</f>
        <v>0</v>
      </c>
      <c r="N153" s="95"/>
    </row>
    <row r="154" spans="1:14" ht="5.25" customHeight="1">
      <c r="A154" s="304">
        <f>eelarve!A59</f>
        <v>0</v>
      </c>
      <c r="B154" s="315"/>
      <c r="C154" s="315"/>
      <c r="D154" s="315"/>
      <c r="E154" s="315"/>
      <c r="F154" s="315"/>
      <c r="G154" s="319"/>
      <c r="H154" s="320"/>
      <c r="I154" s="320"/>
      <c r="J154" s="320"/>
      <c r="K154" s="320"/>
      <c r="L154" s="321"/>
      <c r="M154" s="302"/>
      <c r="N154" s="95"/>
    </row>
    <row r="155" spans="1:14" ht="18.75" customHeight="1">
      <c r="A155" s="304"/>
      <c r="B155" s="308"/>
      <c r="C155" s="111">
        <f>SUM(C156:C170)</f>
        <v>0</v>
      </c>
      <c r="D155" s="111">
        <f>SUM(D156:D170)</f>
        <v>0</v>
      </c>
      <c r="E155" s="111">
        <f>SUM(E156:E170)</f>
        <v>0</v>
      </c>
      <c r="F155" s="111">
        <f>SUM(F156:F170)</f>
        <v>0</v>
      </c>
      <c r="G155" s="322"/>
      <c r="H155" s="323"/>
      <c r="I155" s="323"/>
      <c r="J155" s="323"/>
      <c r="K155" s="323"/>
      <c r="L155" s="324"/>
      <c r="M155" s="303"/>
      <c r="N155" s="95"/>
    </row>
    <row r="156" spans="1:14" ht="12.75">
      <c r="A156" s="305"/>
      <c r="B156" s="309"/>
      <c r="C156" s="166"/>
      <c r="D156" s="166"/>
      <c r="E156" s="166"/>
      <c r="F156" s="166"/>
      <c r="G156" s="168"/>
      <c r="H156" s="233"/>
      <c r="I156" s="234"/>
      <c r="J156" s="235"/>
      <c r="K156" s="168"/>
      <c r="L156" s="169"/>
      <c r="M156" s="311"/>
      <c r="N156" s="95"/>
    </row>
    <row r="157" spans="1:14" ht="12.75">
      <c r="A157" s="305"/>
      <c r="B157" s="309"/>
      <c r="C157" s="166"/>
      <c r="D157" s="166"/>
      <c r="E157" s="166"/>
      <c r="F157" s="166"/>
      <c r="G157" s="168"/>
      <c r="H157" s="233"/>
      <c r="I157" s="234"/>
      <c r="J157" s="235"/>
      <c r="K157" s="168"/>
      <c r="L157" s="169"/>
      <c r="M157" s="312"/>
      <c r="N157" s="95"/>
    </row>
    <row r="158" spans="1:14" ht="12.75">
      <c r="A158" s="305"/>
      <c r="B158" s="309"/>
      <c r="C158" s="166"/>
      <c r="D158" s="166"/>
      <c r="E158" s="166"/>
      <c r="F158" s="166"/>
      <c r="G158" s="171"/>
      <c r="H158" s="171"/>
      <c r="I158" s="236"/>
      <c r="J158" s="237"/>
      <c r="K158" s="171"/>
      <c r="L158" s="169"/>
      <c r="M158" s="312"/>
      <c r="N158" s="95"/>
    </row>
    <row r="159" spans="1:14" ht="12.75">
      <c r="A159" s="305"/>
      <c r="B159" s="309"/>
      <c r="C159" s="166"/>
      <c r="D159" s="166"/>
      <c r="E159" s="166"/>
      <c r="F159" s="166"/>
      <c r="G159" s="171"/>
      <c r="H159" s="171"/>
      <c r="I159" s="236"/>
      <c r="J159" s="237"/>
      <c r="K159" s="171"/>
      <c r="L159" s="169"/>
      <c r="M159" s="312"/>
      <c r="N159" s="95"/>
    </row>
    <row r="160" spans="1:14" ht="12.75">
      <c r="A160" s="305"/>
      <c r="B160" s="309"/>
      <c r="C160" s="166"/>
      <c r="D160" s="166"/>
      <c r="E160" s="166"/>
      <c r="F160" s="166"/>
      <c r="G160" s="171"/>
      <c r="H160" s="171"/>
      <c r="I160" s="236"/>
      <c r="J160" s="237"/>
      <c r="K160" s="171"/>
      <c r="L160" s="169"/>
      <c r="M160" s="312"/>
      <c r="N160" s="95"/>
    </row>
    <row r="161" spans="1:14" ht="12.75">
      <c r="A161" s="305"/>
      <c r="B161" s="309"/>
      <c r="C161" s="166"/>
      <c r="D161" s="166"/>
      <c r="E161" s="166"/>
      <c r="F161" s="166"/>
      <c r="G161" s="171"/>
      <c r="H161" s="171"/>
      <c r="I161" s="236"/>
      <c r="J161" s="237"/>
      <c r="K161" s="171"/>
      <c r="L161" s="169"/>
      <c r="M161" s="312"/>
      <c r="N161" s="95"/>
    </row>
    <row r="162" spans="1:14" ht="12.75">
      <c r="A162" s="305"/>
      <c r="B162" s="309"/>
      <c r="C162" s="166"/>
      <c r="D162" s="166"/>
      <c r="E162" s="166"/>
      <c r="F162" s="166"/>
      <c r="G162" s="171"/>
      <c r="H162" s="171"/>
      <c r="I162" s="236"/>
      <c r="J162" s="237"/>
      <c r="K162" s="171"/>
      <c r="L162" s="169"/>
      <c r="M162" s="312"/>
      <c r="N162" s="95"/>
    </row>
    <row r="163" spans="1:14" ht="12.75">
      <c r="A163" s="306"/>
      <c r="B163" s="309"/>
      <c r="C163" s="166"/>
      <c r="D163" s="166"/>
      <c r="E163" s="166"/>
      <c r="F163" s="166"/>
      <c r="G163" s="171"/>
      <c r="H163" s="171"/>
      <c r="I163" s="236"/>
      <c r="J163" s="237"/>
      <c r="K163" s="171"/>
      <c r="L163" s="169"/>
      <c r="M163" s="312"/>
      <c r="N163" s="95"/>
    </row>
    <row r="164" spans="1:14" ht="12.75">
      <c r="A164" s="306"/>
      <c r="B164" s="309"/>
      <c r="C164" s="166"/>
      <c r="D164" s="166"/>
      <c r="E164" s="166"/>
      <c r="F164" s="166"/>
      <c r="G164" s="171"/>
      <c r="H164" s="171"/>
      <c r="I164" s="236"/>
      <c r="J164" s="237"/>
      <c r="K164" s="171"/>
      <c r="L164" s="169"/>
      <c r="M164" s="312"/>
      <c r="N164" s="95"/>
    </row>
    <row r="165" spans="1:14" ht="12.75">
      <c r="A165" s="306"/>
      <c r="B165" s="309"/>
      <c r="C165" s="166"/>
      <c r="D165" s="166"/>
      <c r="E165" s="166"/>
      <c r="F165" s="166"/>
      <c r="G165" s="171"/>
      <c r="H165" s="171"/>
      <c r="I165" s="236"/>
      <c r="J165" s="237"/>
      <c r="K165" s="171"/>
      <c r="L165" s="169"/>
      <c r="M165" s="312"/>
      <c r="N165" s="95"/>
    </row>
    <row r="166" spans="1:14" ht="12.75">
      <c r="A166" s="306"/>
      <c r="B166" s="309"/>
      <c r="C166" s="166"/>
      <c r="D166" s="166"/>
      <c r="E166" s="166"/>
      <c r="F166" s="166"/>
      <c r="G166" s="171"/>
      <c r="H166" s="171"/>
      <c r="I166" s="236"/>
      <c r="J166" s="237"/>
      <c r="K166" s="171"/>
      <c r="L166" s="169"/>
      <c r="M166" s="312"/>
      <c r="N166" s="95"/>
    </row>
    <row r="167" spans="1:14" ht="12.75">
      <c r="A167" s="306"/>
      <c r="B167" s="309"/>
      <c r="C167" s="166"/>
      <c r="D167" s="166"/>
      <c r="E167" s="166"/>
      <c r="F167" s="166"/>
      <c r="G167" s="171"/>
      <c r="H167" s="171"/>
      <c r="I167" s="236"/>
      <c r="J167" s="237"/>
      <c r="K167" s="171"/>
      <c r="L167" s="169"/>
      <c r="M167" s="312"/>
      <c r="N167" s="95"/>
    </row>
    <row r="168" spans="1:14" ht="12.75">
      <c r="A168" s="306"/>
      <c r="B168" s="309"/>
      <c r="C168" s="166"/>
      <c r="D168" s="166"/>
      <c r="E168" s="166"/>
      <c r="F168" s="166"/>
      <c r="G168" s="171"/>
      <c r="H168" s="171"/>
      <c r="I168" s="236"/>
      <c r="J168" s="237"/>
      <c r="K168" s="171"/>
      <c r="L168" s="169"/>
      <c r="M168" s="312"/>
      <c r="N168" s="95"/>
    </row>
    <row r="169" spans="1:14" ht="12.75">
      <c r="A169" s="306"/>
      <c r="B169" s="309"/>
      <c r="C169" s="166"/>
      <c r="D169" s="166"/>
      <c r="E169" s="166"/>
      <c r="F169" s="166"/>
      <c r="G169" s="171"/>
      <c r="H169" s="171"/>
      <c r="I169" s="236"/>
      <c r="J169" s="237"/>
      <c r="K169" s="171"/>
      <c r="L169" s="169"/>
      <c r="M169" s="312"/>
      <c r="N169" s="95"/>
    </row>
    <row r="170" spans="1:14" ht="12.75">
      <c r="A170" s="307"/>
      <c r="B170" s="310"/>
      <c r="C170" s="173"/>
      <c r="D170" s="173"/>
      <c r="E170" s="173"/>
      <c r="F170" s="173"/>
      <c r="G170" s="173"/>
      <c r="H170" s="173"/>
      <c r="I170" s="238"/>
      <c r="J170" s="239"/>
      <c r="K170" s="173"/>
      <c r="L170" s="240"/>
      <c r="M170" s="313"/>
      <c r="N170" s="95"/>
    </row>
    <row r="171" spans="1:14" ht="12.75">
      <c r="A171" s="109"/>
      <c r="B171" s="314">
        <f>eelarve!E60</f>
        <v>0</v>
      </c>
      <c r="C171" s="314">
        <f>eelarve!F60</f>
        <v>0</v>
      </c>
      <c r="D171" s="314">
        <f>eelarve!G60</f>
        <v>0</v>
      </c>
      <c r="E171" s="314">
        <f>eelarve!H60</f>
        <v>0</v>
      </c>
      <c r="F171" s="314">
        <f>eelarve!I60</f>
        <v>0</v>
      </c>
      <c r="G171" s="316"/>
      <c r="H171" s="317"/>
      <c r="I171" s="317"/>
      <c r="J171" s="317"/>
      <c r="K171" s="317"/>
      <c r="L171" s="318"/>
      <c r="M171" s="301">
        <f>B171-C173-D173-E173-F173</f>
        <v>0</v>
      </c>
      <c r="N171" s="95"/>
    </row>
    <row r="172" spans="1:14" ht="4.5" customHeight="1">
      <c r="A172" s="304">
        <f>eelarve!A60</f>
        <v>0</v>
      </c>
      <c r="B172" s="315"/>
      <c r="C172" s="315"/>
      <c r="D172" s="315"/>
      <c r="E172" s="315"/>
      <c r="F172" s="315"/>
      <c r="G172" s="319"/>
      <c r="H172" s="320"/>
      <c r="I172" s="320"/>
      <c r="J172" s="320"/>
      <c r="K172" s="320"/>
      <c r="L172" s="321"/>
      <c r="M172" s="302"/>
      <c r="N172" s="95"/>
    </row>
    <row r="173" spans="1:14" ht="15.75" customHeight="1">
      <c r="A173" s="304"/>
      <c r="B173" s="308"/>
      <c r="C173" s="111">
        <f>SUM(C174:C188)</f>
        <v>0</v>
      </c>
      <c r="D173" s="111">
        <f>SUM(D174:D188)</f>
        <v>0</v>
      </c>
      <c r="E173" s="111">
        <f>SUM(E174:E188)</f>
        <v>0</v>
      </c>
      <c r="F173" s="111">
        <f>SUM(F174:F188)</f>
        <v>0</v>
      </c>
      <c r="G173" s="322"/>
      <c r="H173" s="323"/>
      <c r="I173" s="323"/>
      <c r="J173" s="323"/>
      <c r="K173" s="323"/>
      <c r="L173" s="324"/>
      <c r="M173" s="303"/>
      <c r="N173" s="95"/>
    </row>
    <row r="174" spans="1:14" ht="12.75">
      <c r="A174" s="305"/>
      <c r="B174" s="309"/>
      <c r="C174" s="166"/>
      <c r="D174" s="166"/>
      <c r="E174" s="166"/>
      <c r="F174" s="166"/>
      <c r="G174" s="168"/>
      <c r="H174" s="233"/>
      <c r="I174" s="234"/>
      <c r="J174" s="235"/>
      <c r="K174" s="168"/>
      <c r="L174" s="169"/>
      <c r="M174" s="311"/>
      <c r="N174" s="95"/>
    </row>
    <row r="175" spans="1:14" ht="12.75">
      <c r="A175" s="305"/>
      <c r="B175" s="309"/>
      <c r="C175" s="166"/>
      <c r="D175" s="166"/>
      <c r="E175" s="166"/>
      <c r="F175" s="166"/>
      <c r="G175" s="168"/>
      <c r="H175" s="233"/>
      <c r="I175" s="234"/>
      <c r="J175" s="235"/>
      <c r="K175" s="168"/>
      <c r="L175" s="169"/>
      <c r="M175" s="312"/>
      <c r="N175" s="95"/>
    </row>
    <row r="176" spans="1:14" ht="12.75">
      <c r="A176" s="305"/>
      <c r="B176" s="309"/>
      <c r="C176" s="166"/>
      <c r="D176" s="166"/>
      <c r="E176" s="166"/>
      <c r="F176" s="166"/>
      <c r="G176" s="171"/>
      <c r="H176" s="171"/>
      <c r="I176" s="236"/>
      <c r="J176" s="237"/>
      <c r="K176" s="171"/>
      <c r="L176" s="169"/>
      <c r="M176" s="312"/>
      <c r="N176" s="95"/>
    </row>
    <row r="177" spans="1:14" ht="12.75">
      <c r="A177" s="305"/>
      <c r="B177" s="309"/>
      <c r="C177" s="166"/>
      <c r="D177" s="166"/>
      <c r="E177" s="166"/>
      <c r="F177" s="166"/>
      <c r="G177" s="171"/>
      <c r="H177" s="171"/>
      <c r="I177" s="236"/>
      <c r="J177" s="237"/>
      <c r="K177" s="171"/>
      <c r="L177" s="169"/>
      <c r="M177" s="312"/>
      <c r="N177" s="95"/>
    </row>
    <row r="178" spans="1:14" ht="12.75">
      <c r="A178" s="305"/>
      <c r="B178" s="309"/>
      <c r="C178" s="166"/>
      <c r="D178" s="166"/>
      <c r="E178" s="166"/>
      <c r="F178" s="166"/>
      <c r="G178" s="171"/>
      <c r="H178" s="171"/>
      <c r="I178" s="236"/>
      <c r="J178" s="237"/>
      <c r="K178" s="171"/>
      <c r="L178" s="169"/>
      <c r="M178" s="312"/>
      <c r="N178" s="95"/>
    </row>
    <row r="179" spans="1:14" ht="12.75">
      <c r="A179" s="305"/>
      <c r="B179" s="309"/>
      <c r="C179" s="166"/>
      <c r="D179" s="166"/>
      <c r="E179" s="166"/>
      <c r="F179" s="166"/>
      <c r="G179" s="171"/>
      <c r="H179" s="171"/>
      <c r="I179" s="236"/>
      <c r="J179" s="237"/>
      <c r="K179" s="171"/>
      <c r="L179" s="169"/>
      <c r="M179" s="312"/>
      <c r="N179" s="95"/>
    </row>
    <row r="180" spans="1:14" ht="12.75">
      <c r="A180" s="305"/>
      <c r="B180" s="309"/>
      <c r="C180" s="166"/>
      <c r="D180" s="166"/>
      <c r="E180" s="166"/>
      <c r="F180" s="166"/>
      <c r="G180" s="171"/>
      <c r="H180" s="171"/>
      <c r="I180" s="236"/>
      <c r="J180" s="237"/>
      <c r="K180" s="171"/>
      <c r="L180" s="169"/>
      <c r="M180" s="312"/>
      <c r="N180" s="95"/>
    </row>
    <row r="181" spans="1:14" ht="12.75">
      <c r="A181" s="306"/>
      <c r="B181" s="309"/>
      <c r="C181" s="166"/>
      <c r="D181" s="166"/>
      <c r="E181" s="166"/>
      <c r="F181" s="166"/>
      <c r="G181" s="171"/>
      <c r="H181" s="171"/>
      <c r="I181" s="236"/>
      <c r="J181" s="237"/>
      <c r="K181" s="171"/>
      <c r="L181" s="169"/>
      <c r="M181" s="312"/>
      <c r="N181" s="95"/>
    </row>
    <row r="182" spans="1:14" ht="12.75">
      <c r="A182" s="306"/>
      <c r="B182" s="309"/>
      <c r="C182" s="166"/>
      <c r="D182" s="166"/>
      <c r="E182" s="166"/>
      <c r="F182" s="166"/>
      <c r="G182" s="171"/>
      <c r="H182" s="171"/>
      <c r="I182" s="236"/>
      <c r="J182" s="237"/>
      <c r="K182" s="171"/>
      <c r="L182" s="169"/>
      <c r="M182" s="312"/>
      <c r="N182" s="95"/>
    </row>
    <row r="183" spans="1:14" ht="12.75">
      <c r="A183" s="306"/>
      <c r="B183" s="309"/>
      <c r="C183" s="166"/>
      <c r="D183" s="166"/>
      <c r="E183" s="166"/>
      <c r="F183" s="166"/>
      <c r="G183" s="171"/>
      <c r="H183" s="171"/>
      <c r="I183" s="236"/>
      <c r="J183" s="237"/>
      <c r="K183" s="171"/>
      <c r="L183" s="169"/>
      <c r="M183" s="312"/>
      <c r="N183" s="95"/>
    </row>
    <row r="184" spans="1:14" ht="12.75">
      <c r="A184" s="306"/>
      <c r="B184" s="309"/>
      <c r="C184" s="166"/>
      <c r="D184" s="166"/>
      <c r="E184" s="166"/>
      <c r="F184" s="166"/>
      <c r="G184" s="171"/>
      <c r="H184" s="171"/>
      <c r="I184" s="236"/>
      <c r="J184" s="237"/>
      <c r="K184" s="171"/>
      <c r="L184" s="169"/>
      <c r="M184" s="312"/>
      <c r="N184" s="95"/>
    </row>
    <row r="185" spans="1:14" ht="12.75">
      <c r="A185" s="306"/>
      <c r="B185" s="309"/>
      <c r="C185" s="166"/>
      <c r="D185" s="166"/>
      <c r="E185" s="166"/>
      <c r="F185" s="166"/>
      <c r="G185" s="171"/>
      <c r="H185" s="171"/>
      <c r="I185" s="236"/>
      <c r="J185" s="237"/>
      <c r="K185" s="171"/>
      <c r="L185" s="169"/>
      <c r="M185" s="312"/>
      <c r="N185" s="95"/>
    </row>
    <row r="186" spans="1:14" ht="12.75">
      <c r="A186" s="306"/>
      <c r="B186" s="309"/>
      <c r="C186" s="166"/>
      <c r="D186" s="166"/>
      <c r="E186" s="166"/>
      <c r="F186" s="166"/>
      <c r="G186" s="171"/>
      <c r="H186" s="171"/>
      <c r="I186" s="236"/>
      <c r="J186" s="237"/>
      <c r="K186" s="171"/>
      <c r="L186" s="169"/>
      <c r="M186" s="312"/>
      <c r="N186" s="95"/>
    </row>
    <row r="187" spans="1:14" ht="12.75">
      <c r="A187" s="306"/>
      <c r="B187" s="309"/>
      <c r="C187" s="166"/>
      <c r="D187" s="166"/>
      <c r="E187" s="166"/>
      <c r="F187" s="166"/>
      <c r="G187" s="171"/>
      <c r="H187" s="171"/>
      <c r="I187" s="236"/>
      <c r="J187" s="237"/>
      <c r="K187" s="171"/>
      <c r="L187" s="169"/>
      <c r="M187" s="312"/>
      <c r="N187" s="95"/>
    </row>
    <row r="188" spans="1:14" ht="12.75">
      <c r="A188" s="307"/>
      <c r="B188" s="310"/>
      <c r="C188" s="173"/>
      <c r="D188" s="173"/>
      <c r="E188" s="173"/>
      <c r="F188" s="173"/>
      <c r="G188" s="173"/>
      <c r="H188" s="173"/>
      <c r="I188" s="238"/>
      <c r="J188" s="239"/>
      <c r="K188" s="173"/>
      <c r="L188" s="240"/>
      <c r="M188" s="313"/>
      <c r="N188" s="95"/>
    </row>
    <row r="189" spans="1:14" ht="12.75">
      <c r="A189" s="95"/>
      <c r="B189" s="114"/>
      <c r="C189" s="114"/>
      <c r="D189" s="114"/>
      <c r="E189" s="114"/>
      <c r="F189" s="114"/>
      <c r="G189" s="114"/>
      <c r="H189" s="114"/>
      <c r="I189" s="114"/>
      <c r="J189" s="153"/>
      <c r="K189" s="114"/>
      <c r="L189" s="114"/>
      <c r="M189" s="114"/>
      <c r="N189" s="95"/>
    </row>
  </sheetData>
  <sheetProtection password="CA1D" sheet="1" insertRows="0"/>
  <mergeCells count="113">
    <mergeCell ref="M171:M173"/>
    <mergeCell ref="A172:A188"/>
    <mergeCell ref="B173:B188"/>
    <mergeCell ref="M174:M188"/>
    <mergeCell ref="M153:M155"/>
    <mergeCell ref="A154:A170"/>
    <mergeCell ref="B155:B170"/>
    <mergeCell ref="M156:M170"/>
    <mergeCell ref="B171:B172"/>
    <mergeCell ref="C171:C172"/>
    <mergeCell ref="D171:D172"/>
    <mergeCell ref="E171:E172"/>
    <mergeCell ref="F171:F172"/>
    <mergeCell ref="G171:L173"/>
    <mergeCell ref="M135:M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5.57421875" style="86" customWidth="1"/>
    <col min="2" max="2" width="9.140625" style="90" customWidth="1"/>
    <col min="3" max="4" width="10.421875" style="90" customWidth="1"/>
    <col min="5" max="6" width="9.140625" style="90" customWidth="1"/>
    <col min="7" max="7" width="13.8515625" style="90" customWidth="1"/>
    <col min="8" max="8" width="12.140625" style="90" customWidth="1"/>
    <col min="9" max="9" width="11.7109375" style="90" customWidth="1"/>
    <col min="10" max="10" width="48.57421875" style="154" customWidth="1"/>
    <col min="11" max="11" width="11.28125" style="90" customWidth="1"/>
    <col min="12" max="13" width="11.57421875" style="90" customWidth="1"/>
    <col min="14" max="14" width="6.140625" style="86" customWidth="1"/>
    <col min="15" max="16384" width="9.140625" style="86" customWidth="1"/>
  </cols>
  <sheetData>
    <row r="1" spans="1:14" ht="7.5" customHeight="1">
      <c r="A1" s="91"/>
      <c r="B1" s="92"/>
      <c r="C1" s="92"/>
      <c r="D1" s="92">
        <f>eelarve!B4</f>
        <v>0</v>
      </c>
      <c r="E1" s="92"/>
      <c r="F1" s="92"/>
      <c r="G1" s="92"/>
      <c r="H1" s="92"/>
      <c r="I1" s="93"/>
      <c r="J1" s="152"/>
      <c r="K1" s="94"/>
      <c r="L1" s="94"/>
      <c r="M1" s="92"/>
      <c r="N1" s="95"/>
    </row>
    <row r="2" spans="1:14" ht="15">
      <c r="A2" s="96" t="s">
        <v>51</v>
      </c>
      <c r="B2" s="92"/>
      <c r="C2" s="92"/>
      <c r="D2" s="92"/>
      <c r="E2" s="92"/>
      <c r="F2" s="92"/>
      <c r="G2" s="92"/>
      <c r="H2" s="92"/>
      <c r="I2" s="93"/>
      <c r="J2" s="351" t="str">
        <f>'1. Tööjõukulud'!J2:J3</f>
        <v>KÜSK projektiga seotud kulude tähis toetuse saaja raamatupidamisdokumentidel:</v>
      </c>
      <c r="K2" s="352" t="s">
        <v>48</v>
      </c>
      <c r="L2" s="352"/>
      <c r="M2" s="128">
        <f>'1. Tööjõukulud'!M2</f>
        <v>0</v>
      </c>
      <c r="N2" s="95"/>
    </row>
    <row r="3" spans="1:14" ht="16.5" customHeight="1">
      <c r="A3" s="116" t="s">
        <v>41</v>
      </c>
      <c r="B3" s="117">
        <f>eelarve!E61</f>
        <v>0</v>
      </c>
      <c r="C3" s="117">
        <f>eelarve!F61</f>
        <v>0</v>
      </c>
      <c r="D3" s="117">
        <f>eelarve!G61</f>
        <v>0</v>
      </c>
      <c r="E3" s="117">
        <f>eelarve!H61</f>
        <v>0</v>
      </c>
      <c r="F3" s="117">
        <f>eelarve!I61</f>
        <v>0</v>
      </c>
      <c r="G3" s="97"/>
      <c r="H3" s="92"/>
      <c r="I3" s="98"/>
      <c r="J3" s="351"/>
      <c r="K3" s="94"/>
      <c r="L3" s="94"/>
      <c r="M3" s="120" t="s">
        <v>44</v>
      </c>
      <c r="N3" s="95"/>
    </row>
    <row r="4" spans="1:14" s="87" customFormat="1" ht="17.25" customHeight="1">
      <c r="A4" s="99" t="s">
        <v>42</v>
      </c>
      <c r="B4" s="100"/>
      <c r="C4" s="100">
        <f>C11+C29+C47+C65+C83</f>
        <v>0</v>
      </c>
      <c r="D4" s="100">
        <f>D11+D29+D47+D65+D83</f>
        <v>0</v>
      </c>
      <c r="E4" s="100">
        <f>E11+E29+E47+E65+E83</f>
        <v>0</v>
      </c>
      <c r="F4" s="100">
        <f>F11+F29+F47+F65+F83</f>
        <v>0</v>
      </c>
      <c r="G4" s="101"/>
      <c r="H4" s="101"/>
      <c r="I4" s="102"/>
      <c r="J4" s="155">
        <f>'1. Tööjõukulud'!J4</f>
        <v>0</v>
      </c>
      <c r="K4" s="103"/>
      <c r="L4" s="103"/>
      <c r="M4" s="115">
        <f>B3-C4-D4-E4-F4</f>
        <v>0</v>
      </c>
      <c r="N4" s="104"/>
    </row>
    <row r="5" spans="1:14" ht="16.5" customHeight="1">
      <c r="A5" s="105"/>
      <c r="B5" s="118" t="e">
        <f>(C4+D4+E4+F4)/B3</f>
        <v>#DIV/0!</v>
      </c>
      <c r="C5" s="119">
        <f>IF(C3&gt;0,C4/C3,"")</f>
      </c>
      <c r="D5" s="119">
        <f>IF(D3&gt;0,D4/D3,"")</f>
      </c>
      <c r="E5" s="119">
        <f>IF(E3&gt;0,E4/E3,"")</f>
      </c>
      <c r="F5" s="119">
        <f>IF(F3&gt;0,F4/F3,"")</f>
      </c>
      <c r="G5" s="92"/>
      <c r="H5" s="92"/>
      <c r="I5" s="93"/>
      <c r="J5" s="152"/>
      <c r="K5" s="94"/>
      <c r="L5" s="94"/>
      <c r="M5" s="92"/>
      <c r="N5" s="95"/>
    </row>
    <row r="6" spans="1:14" s="88" customFormat="1" ht="17.25" customHeight="1">
      <c r="A6" s="334" t="s">
        <v>35</v>
      </c>
      <c r="B6" s="331" t="s">
        <v>29</v>
      </c>
      <c r="C6" s="344" t="s">
        <v>30</v>
      </c>
      <c r="D6" s="344"/>
      <c r="E6" s="344"/>
      <c r="F6" s="344"/>
      <c r="G6" s="345"/>
      <c r="H6" s="345"/>
      <c r="I6" s="345"/>
      <c r="J6" s="345"/>
      <c r="K6" s="345"/>
      <c r="L6" s="346"/>
      <c r="M6" s="347" t="s">
        <v>40</v>
      </c>
      <c r="N6" s="106"/>
    </row>
    <row r="7" spans="1:14" s="88" customFormat="1" ht="15.75" customHeight="1">
      <c r="A7" s="335"/>
      <c r="B7" s="332"/>
      <c r="C7" s="337" t="s">
        <v>31</v>
      </c>
      <c r="D7" s="338"/>
      <c r="E7" s="338"/>
      <c r="F7" s="339"/>
      <c r="G7" s="340" t="s">
        <v>43</v>
      </c>
      <c r="H7" s="342" t="s">
        <v>32</v>
      </c>
      <c r="I7" s="340" t="s">
        <v>33</v>
      </c>
      <c r="J7" s="325" t="s">
        <v>34</v>
      </c>
      <c r="K7" s="327" t="s">
        <v>108</v>
      </c>
      <c r="L7" s="329" t="s">
        <v>36</v>
      </c>
      <c r="M7" s="348"/>
      <c r="N7" s="106"/>
    </row>
    <row r="8" spans="1:14" ht="47.25" customHeight="1">
      <c r="A8" s="336"/>
      <c r="B8" s="333"/>
      <c r="C8" s="107" t="s">
        <v>6</v>
      </c>
      <c r="D8" s="107" t="s">
        <v>38</v>
      </c>
      <c r="E8" s="108" t="s">
        <v>37</v>
      </c>
      <c r="F8" s="108" t="s">
        <v>39</v>
      </c>
      <c r="G8" s="341"/>
      <c r="H8" s="343"/>
      <c r="I8" s="341"/>
      <c r="J8" s="326"/>
      <c r="K8" s="328"/>
      <c r="L8" s="330"/>
      <c r="M8" s="349"/>
      <c r="N8" s="95"/>
    </row>
    <row r="9" spans="1:14" ht="12.75">
      <c r="A9" s="109"/>
      <c r="B9" s="314">
        <f>eelarve!E62</f>
        <v>0</v>
      </c>
      <c r="C9" s="314">
        <f>eelarve!F62</f>
        <v>0</v>
      </c>
      <c r="D9" s="314">
        <f>eelarve!G62</f>
        <v>0</v>
      </c>
      <c r="E9" s="314">
        <f>eelarve!H62</f>
        <v>0</v>
      </c>
      <c r="F9" s="314">
        <f>eelarve!I62</f>
        <v>0</v>
      </c>
      <c r="G9" s="316"/>
      <c r="H9" s="317"/>
      <c r="I9" s="317"/>
      <c r="J9" s="317"/>
      <c r="K9" s="317"/>
      <c r="L9" s="318"/>
      <c r="M9" s="301">
        <f>B9-C11-D11-E11-F11</f>
        <v>0</v>
      </c>
      <c r="N9" s="95"/>
    </row>
    <row r="10" spans="1:14" s="89" customFormat="1" ht="4.5" customHeight="1">
      <c r="A10" s="304" t="str">
        <f>eelarve!A62</f>
        <v>5.1.</v>
      </c>
      <c r="B10" s="315"/>
      <c r="C10" s="315"/>
      <c r="D10" s="315"/>
      <c r="E10" s="315"/>
      <c r="F10" s="315"/>
      <c r="G10" s="319"/>
      <c r="H10" s="320"/>
      <c r="I10" s="320"/>
      <c r="J10" s="320"/>
      <c r="K10" s="320"/>
      <c r="L10" s="321"/>
      <c r="M10" s="302"/>
      <c r="N10" s="110"/>
    </row>
    <row r="11" spans="1:14" s="89" customFormat="1" ht="15.75" customHeight="1">
      <c r="A11" s="304"/>
      <c r="B11" s="308"/>
      <c r="C11" s="111">
        <f>SUM(C12:C26)</f>
        <v>0</v>
      </c>
      <c r="D11" s="111">
        <f>SUM(D12:D26)</f>
        <v>0</v>
      </c>
      <c r="E11" s="111">
        <f>SUM(E12:E26)</f>
        <v>0</v>
      </c>
      <c r="F11" s="111">
        <f>SUM(F12:F26)</f>
        <v>0</v>
      </c>
      <c r="G11" s="322"/>
      <c r="H11" s="323"/>
      <c r="I11" s="323"/>
      <c r="J11" s="323"/>
      <c r="K11" s="323"/>
      <c r="L11" s="324"/>
      <c r="M11" s="303"/>
      <c r="N11" s="110"/>
    </row>
    <row r="12" spans="1:14" ht="12.75">
      <c r="A12" s="305"/>
      <c r="B12" s="309"/>
      <c r="C12" s="166"/>
      <c r="D12" s="166"/>
      <c r="E12" s="166"/>
      <c r="F12" s="166"/>
      <c r="G12" s="168"/>
      <c r="H12" s="233"/>
      <c r="I12" s="234"/>
      <c r="J12" s="235"/>
      <c r="K12" s="168"/>
      <c r="L12" s="169"/>
      <c r="M12" s="311"/>
      <c r="N12" s="95"/>
    </row>
    <row r="13" spans="1:14" ht="12.75">
      <c r="A13" s="305"/>
      <c r="B13" s="309"/>
      <c r="C13" s="166"/>
      <c r="D13" s="166"/>
      <c r="E13" s="166"/>
      <c r="F13" s="166"/>
      <c r="G13" s="168"/>
      <c r="H13" s="233"/>
      <c r="I13" s="234"/>
      <c r="J13" s="235"/>
      <c r="K13" s="168"/>
      <c r="L13" s="169"/>
      <c r="M13" s="312"/>
      <c r="N13" s="95"/>
    </row>
    <row r="14" spans="1:14" ht="12.75">
      <c r="A14" s="305"/>
      <c r="B14" s="309"/>
      <c r="C14" s="166"/>
      <c r="D14" s="166"/>
      <c r="E14" s="166"/>
      <c r="F14" s="166"/>
      <c r="G14" s="171"/>
      <c r="H14" s="171"/>
      <c r="I14" s="236"/>
      <c r="J14" s="237"/>
      <c r="K14" s="171"/>
      <c r="L14" s="169"/>
      <c r="M14" s="312"/>
      <c r="N14" s="95"/>
    </row>
    <row r="15" spans="1:14" ht="12.75">
      <c r="A15" s="305"/>
      <c r="B15" s="309"/>
      <c r="C15" s="166"/>
      <c r="D15" s="166"/>
      <c r="E15" s="166"/>
      <c r="F15" s="166"/>
      <c r="G15" s="171"/>
      <c r="H15" s="171"/>
      <c r="I15" s="236"/>
      <c r="J15" s="237"/>
      <c r="K15" s="171"/>
      <c r="L15" s="169"/>
      <c r="M15" s="312"/>
      <c r="N15" s="95"/>
    </row>
    <row r="16" spans="1:14" ht="12.75">
      <c r="A16" s="305"/>
      <c r="B16" s="309"/>
      <c r="C16" s="166"/>
      <c r="D16" s="166"/>
      <c r="E16" s="166"/>
      <c r="F16" s="166"/>
      <c r="G16" s="171"/>
      <c r="H16" s="171"/>
      <c r="I16" s="236"/>
      <c r="J16" s="237"/>
      <c r="K16" s="171"/>
      <c r="L16" s="169"/>
      <c r="M16" s="312"/>
      <c r="N16" s="95"/>
    </row>
    <row r="17" spans="1:14" ht="12.75">
      <c r="A17" s="305"/>
      <c r="B17" s="309"/>
      <c r="C17" s="166"/>
      <c r="D17" s="166"/>
      <c r="E17" s="166"/>
      <c r="F17" s="166"/>
      <c r="G17" s="171"/>
      <c r="H17" s="171"/>
      <c r="I17" s="234"/>
      <c r="J17" s="237"/>
      <c r="K17" s="171"/>
      <c r="L17" s="169"/>
      <c r="M17" s="312"/>
      <c r="N17" s="95"/>
    </row>
    <row r="18" spans="1:14" ht="12.75">
      <c r="A18" s="305"/>
      <c r="B18" s="309"/>
      <c r="C18" s="166"/>
      <c r="D18" s="166"/>
      <c r="E18" s="166"/>
      <c r="F18" s="166"/>
      <c r="G18" s="171"/>
      <c r="H18" s="171"/>
      <c r="I18" s="236"/>
      <c r="J18" s="237"/>
      <c r="K18" s="171"/>
      <c r="L18" s="169"/>
      <c r="M18" s="312"/>
      <c r="N18" s="95"/>
    </row>
    <row r="19" spans="1:14" ht="12.75">
      <c r="A19" s="306"/>
      <c r="B19" s="309"/>
      <c r="C19" s="166"/>
      <c r="D19" s="166"/>
      <c r="E19" s="166"/>
      <c r="F19" s="166"/>
      <c r="G19" s="171"/>
      <c r="H19" s="171"/>
      <c r="I19" s="236"/>
      <c r="J19" s="237"/>
      <c r="K19" s="171"/>
      <c r="L19" s="169"/>
      <c r="M19" s="312"/>
      <c r="N19" s="95"/>
    </row>
    <row r="20" spans="1:14" ht="12.75">
      <c r="A20" s="306"/>
      <c r="B20" s="309"/>
      <c r="C20" s="166"/>
      <c r="D20" s="166"/>
      <c r="E20" s="166"/>
      <c r="F20" s="166"/>
      <c r="G20" s="171"/>
      <c r="H20" s="171"/>
      <c r="I20" s="236"/>
      <c r="J20" s="237"/>
      <c r="K20" s="171"/>
      <c r="L20" s="169"/>
      <c r="M20" s="312"/>
      <c r="N20" s="95"/>
    </row>
    <row r="21" spans="1:14" ht="12.75">
      <c r="A21" s="306"/>
      <c r="B21" s="309"/>
      <c r="C21" s="166"/>
      <c r="D21" s="166"/>
      <c r="E21" s="166"/>
      <c r="F21" s="166"/>
      <c r="G21" s="171"/>
      <c r="H21" s="171"/>
      <c r="I21" s="236"/>
      <c r="J21" s="237"/>
      <c r="K21" s="171"/>
      <c r="L21" s="169"/>
      <c r="M21" s="312"/>
      <c r="N21" s="95"/>
    </row>
    <row r="22" spans="1:14" ht="12.75">
      <c r="A22" s="306"/>
      <c r="B22" s="309"/>
      <c r="C22" s="166"/>
      <c r="D22" s="166"/>
      <c r="E22" s="166"/>
      <c r="F22" s="166"/>
      <c r="G22" s="171"/>
      <c r="H22" s="171"/>
      <c r="I22" s="236"/>
      <c r="J22" s="237"/>
      <c r="K22" s="171"/>
      <c r="L22" s="169"/>
      <c r="M22" s="312"/>
      <c r="N22" s="95"/>
    </row>
    <row r="23" spans="1:14" ht="12.75">
      <c r="A23" s="306"/>
      <c r="B23" s="309"/>
      <c r="C23" s="166"/>
      <c r="D23" s="166"/>
      <c r="E23" s="166"/>
      <c r="F23" s="166"/>
      <c r="G23" s="171"/>
      <c r="H23" s="171"/>
      <c r="I23" s="236"/>
      <c r="J23" s="237"/>
      <c r="K23" s="171"/>
      <c r="L23" s="169"/>
      <c r="M23" s="312"/>
      <c r="N23" s="95"/>
    </row>
    <row r="24" spans="1:14" ht="12.75">
      <c r="A24" s="306"/>
      <c r="B24" s="309"/>
      <c r="C24" s="166"/>
      <c r="D24" s="166"/>
      <c r="E24" s="166"/>
      <c r="F24" s="166"/>
      <c r="G24" s="171"/>
      <c r="H24" s="171"/>
      <c r="I24" s="236"/>
      <c r="J24" s="237"/>
      <c r="K24" s="171"/>
      <c r="L24" s="169"/>
      <c r="M24" s="312"/>
      <c r="N24" s="95"/>
    </row>
    <row r="25" spans="1:14" ht="12.75">
      <c r="A25" s="306"/>
      <c r="B25" s="309"/>
      <c r="C25" s="166"/>
      <c r="D25" s="166"/>
      <c r="E25" s="166"/>
      <c r="F25" s="166"/>
      <c r="G25" s="171"/>
      <c r="H25" s="171"/>
      <c r="I25" s="236"/>
      <c r="J25" s="237"/>
      <c r="K25" s="171"/>
      <c r="L25" s="169"/>
      <c r="M25" s="312"/>
      <c r="N25" s="95"/>
    </row>
    <row r="26" spans="1:14" ht="12.75">
      <c r="A26" s="307"/>
      <c r="B26" s="310"/>
      <c r="C26" s="173"/>
      <c r="D26" s="173"/>
      <c r="E26" s="173"/>
      <c r="F26" s="173"/>
      <c r="G26" s="173"/>
      <c r="H26" s="173"/>
      <c r="I26" s="238"/>
      <c r="J26" s="239"/>
      <c r="K26" s="173"/>
      <c r="L26" s="240"/>
      <c r="M26" s="313"/>
      <c r="N26" s="95"/>
    </row>
    <row r="27" spans="1:14" ht="12.75">
      <c r="A27" s="109"/>
      <c r="B27" s="314">
        <f>eelarve!E63</f>
        <v>0</v>
      </c>
      <c r="C27" s="314">
        <f>eelarve!F63</f>
        <v>0</v>
      </c>
      <c r="D27" s="314">
        <f>eelarve!G63</f>
        <v>0</v>
      </c>
      <c r="E27" s="314">
        <f>eelarve!H63</f>
        <v>0</v>
      </c>
      <c r="F27" s="314">
        <f>eelarve!I63</f>
        <v>0</v>
      </c>
      <c r="G27" s="316"/>
      <c r="H27" s="317"/>
      <c r="I27" s="317"/>
      <c r="J27" s="317"/>
      <c r="K27" s="317"/>
      <c r="L27" s="318"/>
      <c r="M27" s="301">
        <f>B27-C29-D29-E29-F29</f>
        <v>0</v>
      </c>
      <c r="N27" s="95"/>
    </row>
    <row r="28" spans="1:14" ht="3.75" customHeight="1">
      <c r="A28" s="304" t="str">
        <f>eelarve!A63</f>
        <v>5.2.</v>
      </c>
      <c r="B28" s="315"/>
      <c r="C28" s="315"/>
      <c r="D28" s="315"/>
      <c r="E28" s="315"/>
      <c r="F28" s="315"/>
      <c r="G28" s="319"/>
      <c r="H28" s="320"/>
      <c r="I28" s="320"/>
      <c r="J28" s="320"/>
      <c r="K28" s="320"/>
      <c r="L28" s="321"/>
      <c r="M28" s="302"/>
      <c r="N28" s="95"/>
    </row>
    <row r="29" spans="1:14" ht="15" customHeight="1">
      <c r="A29" s="304"/>
      <c r="B29" s="308"/>
      <c r="C29" s="111">
        <f>SUM(C30:C44)</f>
        <v>0</v>
      </c>
      <c r="D29" s="111">
        <f>SUM(D30:D44)</f>
        <v>0</v>
      </c>
      <c r="E29" s="111">
        <f>SUM(E30:E44)</f>
        <v>0</v>
      </c>
      <c r="F29" s="111">
        <f>SUM(F30:F44)</f>
        <v>0</v>
      </c>
      <c r="G29" s="322"/>
      <c r="H29" s="323"/>
      <c r="I29" s="323"/>
      <c r="J29" s="323"/>
      <c r="K29" s="323"/>
      <c r="L29" s="324"/>
      <c r="M29" s="303"/>
      <c r="N29" s="95"/>
    </row>
    <row r="30" spans="1:14" ht="12.75">
      <c r="A30" s="305"/>
      <c r="B30" s="309"/>
      <c r="C30" s="166"/>
      <c r="D30" s="166"/>
      <c r="E30" s="166"/>
      <c r="F30" s="166"/>
      <c r="G30" s="168"/>
      <c r="H30" s="233"/>
      <c r="I30" s="167"/>
      <c r="J30" s="230"/>
      <c r="K30" s="168"/>
      <c r="L30" s="169"/>
      <c r="M30" s="311"/>
      <c r="N30" s="95"/>
    </row>
    <row r="31" spans="1:14" ht="12.75">
      <c r="A31" s="305"/>
      <c r="B31" s="309"/>
      <c r="C31" s="166"/>
      <c r="D31" s="166"/>
      <c r="E31" s="166"/>
      <c r="F31" s="166"/>
      <c r="G31" s="168"/>
      <c r="H31" s="233"/>
      <c r="I31" s="167"/>
      <c r="J31" s="230"/>
      <c r="K31" s="168"/>
      <c r="L31" s="169"/>
      <c r="M31" s="312"/>
      <c r="N31" s="95"/>
    </row>
    <row r="32" spans="1:14" ht="12.75">
      <c r="A32" s="305"/>
      <c r="B32" s="309"/>
      <c r="C32" s="166"/>
      <c r="D32" s="166"/>
      <c r="E32" s="166"/>
      <c r="F32" s="166"/>
      <c r="G32" s="171"/>
      <c r="H32" s="171"/>
      <c r="I32" s="170"/>
      <c r="J32" s="231"/>
      <c r="K32" s="171"/>
      <c r="L32" s="169"/>
      <c r="M32" s="312"/>
      <c r="N32" s="95"/>
    </row>
    <row r="33" spans="1:14" ht="12.75">
      <c r="A33" s="305"/>
      <c r="B33" s="309"/>
      <c r="C33" s="166"/>
      <c r="D33" s="166"/>
      <c r="E33" s="166"/>
      <c r="F33" s="166"/>
      <c r="G33" s="171"/>
      <c r="H33" s="171"/>
      <c r="I33" s="170"/>
      <c r="J33" s="231"/>
      <c r="K33" s="171"/>
      <c r="L33" s="169"/>
      <c r="M33" s="312"/>
      <c r="N33" s="95"/>
    </row>
    <row r="34" spans="1:14" ht="12.75">
      <c r="A34" s="305"/>
      <c r="B34" s="309"/>
      <c r="C34" s="166"/>
      <c r="D34" s="166"/>
      <c r="E34" s="166"/>
      <c r="F34" s="166"/>
      <c r="G34" s="171"/>
      <c r="H34" s="171"/>
      <c r="I34" s="170"/>
      <c r="J34" s="231"/>
      <c r="K34" s="171"/>
      <c r="L34" s="169"/>
      <c r="M34" s="312"/>
      <c r="N34" s="95"/>
    </row>
    <row r="35" spans="1:14" ht="12.75">
      <c r="A35" s="305"/>
      <c r="B35" s="309"/>
      <c r="C35" s="166"/>
      <c r="D35" s="166"/>
      <c r="E35" s="166"/>
      <c r="F35" s="166"/>
      <c r="G35" s="171"/>
      <c r="H35" s="171"/>
      <c r="I35" s="170"/>
      <c r="J35" s="231"/>
      <c r="K35" s="171"/>
      <c r="L35" s="169"/>
      <c r="M35" s="312"/>
      <c r="N35" s="95"/>
    </row>
    <row r="36" spans="1:14" ht="12.75">
      <c r="A36" s="305"/>
      <c r="B36" s="309"/>
      <c r="C36" s="166"/>
      <c r="D36" s="166"/>
      <c r="E36" s="166"/>
      <c r="F36" s="166"/>
      <c r="G36" s="171"/>
      <c r="H36" s="171"/>
      <c r="I36" s="170"/>
      <c r="J36" s="231"/>
      <c r="K36" s="171"/>
      <c r="L36" s="169"/>
      <c r="M36" s="312"/>
      <c r="N36" s="95"/>
    </row>
    <row r="37" spans="1:14" ht="12.75">
      <c r="A37" s="306"/>
      <c r="B37" s="309"/>
      <c r="C37" s="166"/>
      <c r="D37" s="166"/>
      <c r="E37" s="166"/>
      <c r="F37" s="166"/>
      <c r="G37" s="171"/>
      <c r="H37" s="171"/>
      <c r="I37" s="170"/>
      <c r="J37" s="231"/>
      <c r="K37" s="171"/>
      <c r="L37" s="169"/>
      <c r="M37" s="312"/>
      <c r="N37" s="95"/>
    </row>
    <row r="38" spans="1:14" ht="12.75">
      <c r="A38" s="306"/>
      <c r="B38" s="309"/>
      <c r="C38" s="166"/>
      <c r="D38" s="166"/>
      <c r="E38" s="166"/>
      <c r="F38" s="166"/>
      <c r="G38" s="171"/>
      <c r="H38" s="171"/>
      <c r="I38" s="170"/>
      <c r="J38" s="231"/>
      <c r="K38" s="171"/>
      <c r="L38" s="169"/>
      <c r="M38" s="312"/>
      <c r="N38" s="95"/>
    </row>
    <row r="39" spans="1:14" ht="12.75">
      <c r="A39" s="306"/>
      <c r="B39" s="309"/>
      <c r="C39" s="166"/>
      <c r="D39" s="166"/>
      <c r="E39" s="166"/>
      <c r="F39" s="166"/>
      <c r="G39" s="171"/>
      <c r="H39" s="171"/>
      <c r="I39" s="170"/>
      <c r="J39" s="231"/>
      <c r="K39" s="171"/>
      <c r="L39" s="169"/>
      <c r="M39" s="312"/>
      <c r="N39" s="95"/>
    </row>
    <row r="40" spans="1:14" ht="12.75">
      <c r="A40" s="306"/>
      <c r="B40" s="309"/>
      <c r="C40" s="166"/>
      <c r="D40" s="166"/>
      <c r="E40" s="166"/>
      <c r="F40" s="166"/>
      <c r="G40" s="171"/>
      <c r="H40" s="171"/>
      <c r="I40" s="170"/>
      <c r="J40" s="231"/>
      <c r="K40" s="171"/>
      <c r="L40" s="169"/>
      <c r="M40" s="312"/>
      <c r="N40" s="95"/>
    </row>
    <row r="41" spans="1:14" ht="12.75">
      <c r="A41" s="306"/>
      <c r="B41" s="309"/>
      <c r="C41" s="166"/>
      <c r="D41" s="166"/>
      <c r="E41" s="166"/>
      <c r="F41" s="166"/>
      <c r="G41" s="171"/>
      <c r="H41" s="171"/>
      <c r="I41" s="170"/>
      <c r="J41" s="231"/>
      <c r="K41" s="171"/>
      <c r="L41" s="169"/>
      <c r="M41" s="312"/>
      <c r="N41" s="95"/>
    </row>
    <row r="42" spans="1:14" ht="12.75">
      <c r="A42" s="306"/>
      <c r="B42" s="309"/>
      <c r="C42" s="166"/>
      <c r="D42" s="166"/>
      <c r="E42" s="166"/>
      <c r="F42" s="166"/>
      <c r="G42" s="171"/>
      <c r="H42" s="171"/>
      <c r="I42" s="170"/>
      <c r="J42" s="231"/>
      <c r="K42" s="171"/>
      <c r="L42" s="169"/>
      <c r="M42" s="312"/>
      <c r="N42" s="95"/>
    </row>
    <row r="43" spans="1:14" ht="12.75">
      <c r="A43" s="306"/>
      <c r="B43" s="309"/>
      <c r="C43" s="166"/>
      <c r="D43" s="166"/>
      <c r="E43" s="166"/>
      <c r="F43" s="166"/>
      <c r="G43" s="171"/>
      <c r="H43" s="171"/>
      <c r="I43" s="170"/>
      <c r="J43" s="231"/>
      <c r="K43" s="171"/>
      <c r="L43" s="169"/>
      <c r="M43" s="312"/>
      <c r="N43" s="95"/>
    </row>
    <row r="44" spans="1:14" ht="12.75">
      <c r="A44" s="307"/>
      <c r="B44" s="310"/>
      <c r="C44" s="173"/>
      <c r="D44" s="173"/>
      <c r="E44" s="173"/>
      <c r="F44" s="173"/>
      <c r="G44" s="173"/>
      <c r="H44" s="173"/>
      <c r="I44" s="174"/>
      <c r="J44" s="232"/>
      <c r="K44" s="173"/>
      <c r="L44" s="240"/>
      <c r="M44" s="313"/>
      <c r="N44" s="95"/>
    </row>
    <row r="45" spans="1:14" ht="12.75">
      <c r="A45" s="109"/>
      <c r="B45" s="314">
        <f>eelarve!E64</f>
        <v>0</v>
      </c>
      <c r="C45" s="314">
        <f>eelarve!F64</f>
        <v>0</v>
      </c>
      <c r="D45" s="314">
        <f>eelarve!G64</f>
        <v>0</v>
      </c>
      <c r="E45" s="314">
        <f>eelarve!H64</f>
        <v>0</v>
      </c>
      <c r="F45" s="314">
        <f>eelarve!I64</f>
        <v>0</v>
      </c>
      <c r="G45" s="316"/>
      <c r="H45" s="317"/>
      <c r="I45" s="317"/>
      <c r="J45" s="317"/>
      <c r="K45" s="317"/>
      <c r="L45" s="318"/>
      <c r="M45" s="301">
        <f>B45-C47-D47-E47-F47</f>
        <v>0</v>
      </c>
      <c r="N45" s="95"/>
    </row>
    <row r="46" spans="1:14" ht="4.5" customHeight="1">
      <c r="A46" s="304">
        <f>eelarve!A64</f>
        <v>0</v>
      </c>
      <c r="B46" s="315"/>
      <c r="C46" s="315"/>
      <c r="D46" s="315"/>
      <c r="E46" s="315"/>
      <c r="F46" s="315"/>
      <c r="G46" s="319"/>
      <c r="H46" s="320"/>
      <c r="I46" s="320"/>
      <c r="J46" s="320"/>
      <c r="K46" s="320"/>
      <c r="L46" s="321"/>
      <c r="M46" s="302"/>
      <c r="N46" s="95"/>
    </row>
    <row r="47" spans="1:14" ht="17.25" customHeight="1">
      <c r="A47" s="304"/>
      <c r="B47" s="308"/>
      <c r="C47" s="111">
        <f>SUM(C48:C62)</f>
        <v>0</v>
      </c>
      <c r="D47" s="111">
        <f>SUM(D48:D62)</f>
        <v>0</v>
      </c>
      <c r="E47" s="111">
        <f>SUM(E48:E62)</f>
        <v>0</v>
      </c>
      <c r="F47" s="111">
        <f>SUM(F48:F62)</f>
        <v>0</v>
      </c>
      <c r="G47" s="322"/>
      <c r="H47" s="323"/>
      <c r="I47" s="323"/>
      <c r="J47" s="323"/>
      <c r="K47" s="323"/>
      <c r="L47" s="324"/>
      <c r="M47" s="303"/>
      <c r="N47" s="95"/>
    </row>
    <row r="48" spans="1:14" ht="12.75">
      <c r="A48" s="305"/>
      <c r="B48" s="309"/>
      <c r="C48" s="166"/>
      <c r="D48" s="166"/>
      <c r="E48" s="166"/>
      <c r="F48" s="166"/>
      <c r="G48" s="168"/>
      <c r="H48" s="233"/>
      <c r="I48" s="167"/>
      <c r="J48" s="230"/>
      <c r="K48" s="168"/>
      <c r="L48" s="169"/>
      <c r="M48" s="311"/>
      <c r="N48" s="95"/>
    </row>
    <row r="49" spans="1:14" ht="12.75">
      <c r="A49" s="305"/>
      <c r="B49" s="309"/>
      <c r="C49" s="166"/>
      <c r="D49" s="166"/>
      <c r="E49" s="166"/>
      <c r="F49" s="166"/>
      <c r="G49" s="168"/>
      <c r="H49" s="233"/>
      <c r="I49" s="167"/>
      <c r="J49" s="230"/>
      <c r="K49" s="168"/>
      <c r="L49" s="169"/>
      <c r="M49" s="312"/>
      <c r="N49" s="95"/>
    </row>
    <row r="50" spans="1:14" ht="12.75">
      <c r="A50" s="305"/>
      <c r="B50" s="309"/>
      <c r="C50" s="166"/>
      <c r="D50" s="166"/>
      <c r="E50" s="166"/>
      <c r="F50" s="166"/>
      <c r="G50" s="171"/>
      <c r="H50" s="171"/>
      <c r="I50" s="170"/>
      <c r="J50" s="231"/>
      <c r="K50" s="171"/>
      <c r="L50" s="169"/>
      <c r="M50" s="312"/>
      <c r="N50" s="95"/>
    </row>
    <row r="51" spans="1:14" ht="12.75">
      <c r="A51" s="305"/>
      <c r="B51" s="309"/>
      <c r="C51" s="166"/>
      <c r="D51" s="166"/>
      <c r="E51" s="166"/>
      <c r="F51" s="166"/>
      <c r="G51" s="171"/>
      <c r="H51" s="171"/>
      <c r="I51" s="170"/>
      <c r="J51" s="231"/>
      <c r="K51" s="171"/>
      <c r="L51" s="169"/>
      <c r="M51" s="312"/>
      <c r="N51" s="95"/>
    </row>
    <row r="52" spans="1:14" ht="12.75">
      <c r="A52" s="305"/>
      <c r="B52" s="309"/>
      <c r="C52" s="166"/>
      <c r="D52" s="166"/>
      <c r="E52" s="166"/>
      <c r="F52" s="166"/>
      <c r="G52" s="171"/>
      <c r="H52" s="171"/>
      <c r="I52" s="170"/>
      <c r="J52" s="231"/>
      <c r="K52" s="171"/>
      <c r="L52" s="169"/>
      <c r="M52" s="312"/>
      <c r="N52" s="95"/>
    </row>
    <row r="53" spans="1:14" ht="12.75">
      <c r="A53" s="305"/>
      <c r="B53" s="309"/>
      <c r="C53" s="166"/>
      <c r="D53" s="166"/>
      <c r="E53" s="166"/>
      <c r="F53" s="166"/>
      <c r="G53" s="171"/>
      <c r="H53" s="171"/>
      <c r="I53" s="170"/>
      <c r="J53" s="231"/>
      <c r="K53" s="171"/>
      <c r="L53" s="169"/>
      <c r="M53" s="312"/>
      <c r="N53" s="95"/>
    </row>
    <row r="54" spans="1:14" ht="12.75">
      <c r="A54" s="305"/>
      <c r="B54" s="309"/>
      <c r="C54" s="166"/>
      <c r="D54" s="166"/>
      <c r="E54" s="166"/>
      <c r="F54" s="166"/>
      <c r="G54" s="171"/>
      <c r="H54" s="171"/>
      <c r="I54" s="170"/>
      <c r="J54" s="231"/>
      <c r="K54" s="171"/>
      <c r="L54" s="169"/>
      <c r="M54" s="312"/>
      <c r="N54" s="95"/>
    </row>
    <row r="55" spans="1:14" ht="12.75">
      <c r="A55" s="306"/>
      <c r="B55" s="309"/>
      <c r="C55" s="166"/>
      <c r="D55" s="166"/>
      <c r="E55" s="166"/>
      <c r="F55" s="166"/>
      <c r="G55" s="171"/>
      <c r="H55" s="171"/>
      <c r="I55" s="170"/>
      <c r="J55" s="231"/>
      <c r="K55" s="171"/>
      <c r="L55" s="169"/>
      <c r="M55" s="312"/>
      <c r="N55" s="95"/>
    </row>
    <row r="56" spans="1:14" ht="12.75">
      <c r="A56" s="306"/>
      <c r="B56" s="309"/>
      <c r="C56" s="166"/>
      <c r="D56" s="166"/>
      <c r="E56" s="166"/>
      <c r="F56" s="166"/>
      <c r="G56" s="171"/>
      <c r="H56" s="171"/>
      <c r="I56" s="170"/>
      <c r="J56" s="231"/>
      <c r="K56" s="171"/>
      <c r="L56" s="169"/>
      <c r="M56" s="312"/>
      <c r="N56" s="95"/>
    </row>
    <row r="57" spans="1:14" ht="12.75">
      <c r="A57" s="306"/>
      <c r="B57" s="309"/>
      <c r="C57" s="166"/>
      <c r="D57" s="166"/>
      <c r="E57" s="166"/>
      <c r="F57" s="166"/>
      <c r="G57" s="171"/>
      <c r="H57" s="171"/>
      <c r="I57" s="170"/>
      <c r="J57" s="231"/>
      <c r="K57" s="171"/>
      <c r="L57" s="169"/>
      <c r="M57" s="312"/>
      <c r="N57" s="95"/>
    </row>
    <row r="58" spans="1:14" ht="12.75">
      <c r="A58" s="306"/>
      <c r="B58" s="309"/>
      <c r="C58" s="166"/>
      <c r="D58" s="166"/>
      <c r="E58" s="166"/>
      <c r="F58" s="166"/>
      <c r="G58" s="171"/>
      <c r="H58" s="171"/>
      <c r="I58" s="170"/>
      <c r="J58" s="231"/>
      <c r="K58" s="171"/>
      <c r="L58" s="169"/>
      <c r="M58" s="312"/>
      <c r="N58" s="95"/>
    </row>
    <row r="59" spans="1:14" ht="12.75">
      <c r="A59" s="306"/>
      <c r="B59" s="309"/>
      <c r="C59" s="166"/>
      <c r="D59" s="166"/>
      <c r="E59" s="166"/>
      <c r="F59" s="166"/>
      <c r="G59" s="171"/>
      <c r="H59" s="171"/>
      <c r="I59" s="170"/>
      <c r="J59" s="231"/>
      <c r="K59" s="171"/>
      <c r="L59" s="169"/>
      <c r="M59" s="312"/>
      <c r="N59" s="95"/>
    </row>
    <row r="60" spans="1:14" ht="12.75">
      <c r="A60" s="306"/>
      <c r="B60" s="309"/>
      <c r="C60" s="166"/>
      <c r="D60" s="166"/>
      <c r="E60" s="166"/>
      <c r="F60" s="166"/>
      <c r="G60" s="171"/>
      <c r="H60" s="171"/>
      <c r="I60" s="170"/>
      <c r="J60" s="231"/>
      <c r="K60" s="171"/>
      <c r="L60" s="169"/>
      <c r="M60" s="312"/>
      <c r="N60" s="95"/>
    </row>
    <row r="61" spans="1:14" ht="12.75">
      <c r="A61" s="306"/>
      <c r="B61" s="309"/>
      <c r="C61" s="166"/>
      <c r="D61" s="166"/>
      <c r="E61" s="166"/>
      <c r="F61" s="166"/>
      <c r="G61" s="171"/>
      <c r="H61" s="171"/>
      <c r="I61" s="170"/>
      <c r="J61" s="231"/>
      <c r="K61" s="171"/>
      <c r="L61" s="169"/>
      <c r="M61" s="312"/>
      <c r="N61" s="95"/>
    </row>
    <row r="62" spans="1:14" ht="12.75">
      <c r="A62" s="307"/>
      <c r="B62" s="310"/>
      <c r="C62" s="173"/>
      <c r="D62" s="173"/>
      <c r="E62" s="173"/>
      <c r="F62" s="173"/>
      <c r="G62" s="173"/>
      <c r="H62" s="173"/>
      <c r="I62" s="174"/>
      <c r="J62" s="232"/>
      <c r="K62" s="173"/>
      <c r="L62" s="240"/>
      <c r="M62" s="313"/>
      <c r="N62" s="95"/>
    </row>
    <row r="63" spans="1:14" ht="12.75">
      <c r="A63" s="109"/>
      <c r="B63" s="314">
        <f>eelarve!E65</f>
        <v>0</v>
      </c>
      <c r="C63" s="314">
        <f>eelarve!F65</f>
        <v>0</v>
      </c>
      <c r="D63" s="314">
        <f>eelarve!G65</f>
        <v>0</v>
      </c>
      <c r="E63" s="314">
        <f>eelarve!H65</f>
        <v>0</v>
      </c>
      <c r="F63" s="314">
        <f>eelarve!I65</f>
        <v>0</v>
      </c>
      <c r="G63" s="316"/>
      <c r="H63" s="317"/>
      <c r="I63" s="317"/>
      <c r="J63" s="317"/>
      <c r="K63" s="317"/>
      <c r="L63" s="318"/>
      <c r="M63" s="301">
        <f>B63-C65-D65-E65-F65</f>
        <v>0</v>
      </c>
      <c r="N63" s="95"/>
    </row>
    <row r="64" spans="1:14" ht="3.75" customHeight="1">
      <c r="A64" s="353">
        <f>eelarve!A65</f>
        <v>0</v>
      </c>
      <c r="B64" s="315"/>
      <c r="C64" s="315"/>
      <c r="D64" s="315"/>
      <c r="E64" s="315"/>
      <c r="F64" s="315"/>
      <c r="G64" s="319"/>
      <c r="H64" s="320"/>
      <c r="I64" s="320"/>
      <c r="J64" s="320"/>
      <c r="K64" s="320"/>
      <c r="L64" s="321"/>
      <c r="M64" s="302"/>
      <c r="N64" s="95"/>
    </row>
    <row r="65" spans="1:14" ht="17.25" customHeight="1">
      <c r="A65" s="353"/>
      <c r="B65" s="308"/>
      <c r="C65" s="111">
        <f>SUM(C66:C80)</f>
        <v>0</v>
      </c>
      <c r="D65" s="111">
        <f>SUM(D66:D80)</f>
        <v>0</v>
      </c>
      <c r="E65" s="111">
        <f>SUM(E66:E80)</f>
        <v>0</v>
      </c>
      <c r="F65" s="111">
        <f>SUM(F66:F80)</f>
        <v>0</v>
      </c>
      <c r="G65" s="322"/>
      <c r="H65" s="323"/>
      <c r="I65" s="323"/>
      <c r="J65" s="323"/>
      <c r="K65" s="323"/>
      <c r="L65" s="324"/>
      <c r="M65" s="303"/>
      <c r="N65" s="95"/>
    </row>
    <row r="66" spans="1:14" ht="12.75">
      <c r="A66" s="354"/>
      <c r="B66" s="309"/>
      <c r="C66" s="166"/>
      <c r="D66" s="166"/>
      <c r="E66" s="166"/>
      <c r="F66" s="166"/>
      <c r="G66" s="168"/>
      <c r="H66" s="233"/>
      <c r="I66" s="167"/>
      <c r="J66" s="230"/>
      <c r="K66" s="168"/>
      <c r="L66" s="169"/>
      <c r="M66" s="311"/>
      <c r="N66" s="95"/>
    </row>
    <row r="67" spans="1:14" ht="12.75">
      <c r="A67" s="354"/>
      <c r="B67" s="309"/>
      <c r="C67" s="166"/>
      <c r="D67" s="166"/>
      <c r="E67" s="166"/>
      <c r="F67" s="166"/>
      <c r="G67" s="168"/>
      <c r="H67" s="233"/>
      <c r="I67" s="167"/>
      <c r="J67" s="230"/>
      <c r="K67" s="168"/>
      <c r="L67" s="169"/>
      <c r="M67" s="312"/>
      <c r="N67" s="95"/>
    </row>
    <row r="68" spans="1:14" ht="12.75">
      <c r="A68" s="354"/>
      <c r="B68" s="309"/>
      <c r="C68" s="166"/>
      <c r="D68" s="166"/>
      <c r="E68" s="166"/>
      <c r="F68" s="166"/>
      <c r="G68" s="171"/>
      <c r="H68" s="171"/>
      <c r="I68" s="170"/>
      <c r="J68" s="231"/>
      <c r="K68" s="171"/>
      <c r="L68" s="169"/>
      <c r="M68" s="312"/>
      <c r="N68" s="95"/>
    </row>
    <row r="69" spans="1:14" ht="12.75">
      <c r="A69" s="354"/>
      <c r="B69" s="309"/>
      <c r="C69" s="166"/>
      <c r="D69" s="166"/>
      <c r="E69" s="166"/>
      <c r="F69" s="166"/>
      <c r="G69" s="171"/>
      <c r="H69" s="171"/>
      <c r="I69" s="170"/>
      <c r="J69" s="231"/>
      <c r="K69" s="171"/>
      <c r="L69" s="169"/>
      <c r="M69" s="312"/>
      <c r="N69" s="95"/>
    </row>
    <row r="70" spans="1:14" ht="12.75">
      <c r="A70" s="354"/>
      <c r="B70" s="309"/>
      <c r="C70" s="166"/>
      <c r="D70" s="166"/>
      <c r="E70" s="166"/>
      <c r="F70" s="166"/>
      <c r="G70" s="171"/>
      <c r="H70" s="171"/>
      <c r="I70" s="170"/>
      <c r="J70" s="231"/>
      <c r="K70" s="171"/>
      <c r="L70" s="169"/>
      <c r="M70" s="312"/>
      <c r="N70" s="95"/>
    </row>
    <row r="71" spans="1:14" ht="12.75">
      <c r="A71" s="354"/>
      <c r="B71" s="309"/>
      <c r="C71" s="166"/>
      <c r="D71" s="166"/>
      <c r="E71" s="166"/>
      <c r="F71" s="166"/>
      <c r="G71" s="171"/>
      <c r="H71" s="171"/>
      <c r="I71" s="170"/>
      <c r="J71" s="231"/>
      <c r="K71" s="171"/>
      <c r="L71" s="169"/>
      <c r="M71" s="312"/>
      <c r="N71" s="95"/>
    </row>
    <row r="72" spans="1:14" ht="12.75">
      <c r="A72" s="354"/>
      <c r="B72" s="309"/>
      <c r="C72" s="166"/>
      <c r="D72" s="166"/>
      <c r="E72" s="166"/>
      <c r="F72" s="166"/>
      <c r="G72" s="171"/>
      <c r="H72" s="171"/>
      <c r="I72" s="170"/>
      <c r="J72" s="231"/>
      <c r="K72" s="171"/>
      <c r="L72" s="169"/>
      <c r="M72" s="312"/>
      <c r="N72" s="95"/>
    </row>
    <row r="73" spans="1:14" ht="12.75">
      <c r="A73" s="355"/>
      <c r="B73" s="309"/>
      <c r="C73" s="166"/>
      <c r="D73" s="166"/>
      <c r="E73" s="166"/>
      <c r="F73" s="166"/>
      <c r="G73" s="171"/>
      <c r="H73" s="171"/>
      <c r="I73" s="170"/>
      <c r="J73" s="231"/>
      <c r="K73" s="171"/>
      <c r="L73" s="169"/>
      <c r="M73" s="312"/>
      <c r="N73" s="95"/>
    </row>
    <row r="74" spans="1:14" ht="12.75">
      <c r="A74" s="355"/>
      <c r="B74" s="309"/>
      <c r="C74" s="166"/>
      <c r="D74" s="166"/>
      <c r="E74" s="166"/>
      <c r="F74" s="166"/>
      <c r="G74" s="171"/>
      <c r="H74" s="171"/>
      <c r="I74" s="170"/>
      <c r="J74" s="231"/>
      <c r="K74" s="171"/>
      <c r="L74" s="169"/>
      <c r="M74" s="312"/>
      <c r="N74" s="95"/>
    </row>
    <row r="75" spans="1:14" ht="12.75">
      <c r="A75" s="355"/>
      <c r="B75" s="309"/>
      <c r="C75" s="166"/>
      <c r="D75" s="166"/>
      <c r="E75" s="166"/>
      <c r="F75" s="166"/>
      <c r="G75" s="171"/>
      <c r="H75" s="171"/>
      <c r="I75" s="170"/>
      <c r="J75" s="231"/>
      <c r="K75" s="171"/>
      <c r="L75" s="169"/>
      <c r="M75" s="312"/>
      <c r="N75" s="95"/>
    </row>
    <row r="76" spans="1:14" ht="12.75">
      <c r="A76" s="355"/>
      <c r="B76" s="309"/>
      <c r="C76" s="166"/>
      <c r="D76" s="166"/>
      <c r="E76" s="166"/>
      <c r="F76" s="166"/>
      <c r="G76" s="171"/>
      <c r="H76" s="171"/>
      <c r="I76" s="170"/>
      <c r="J76" s="231"/>
      <c r="K76" s="171"/>
      <c r="L76" s="169"/>
      <c r="M76" s="312"/>
      <c r="N76" s="95"/>
    </row>
    <row r="77" spans="1:14" ht="12.75">
      <c r="A77" s="355"/>
      <c r="B77" s="309"/>
      <c r="C77" s="166"/>
      <c r="D77" s="166"/>
      <c r="E77" s="166"/>
      <c r="F77" s="166"/>
      <c r="G77" s="171"/>
      <c r="H77" s="171"/>
      <c r="I77" s="170"/>
      <c r="J77" s="231"/>
      <c r="K77" s="171"/>
      <c r="L77" s="169"/>
      <c r="M77" s="312"/>
      <c r="N77" s="95"/>
    </row>
    <row r="78" spans="1:14" ht="12.75">
      <c r="A78" s="355"/>
      <c r="B78" s="309"/>
      <c r="C78" s="166"/>
      <c r="D78" s="166"/>
      <c r="E78" s="166"/>
      <c r="F78" s="166"/>
      <c r="G78" s="171"/>
      <c r="H78" s="171"/>
      <c r="I78" s="170"/>
      <c r="J78" s="231"/>
      <c r="K78" s="171"/>
      <c r="L78" s="169"/>
      <c r="M78" s="312"/>
      <c r="N78" s="95"/>
    </row>
    <row r="79" spans="1:14" ht="12.75">
      <c r="A79" s="355"/>
      <c r="B79" s="309"/>
      <c r="C79" s="166"/>
      <c r="D79" s="166"/>
      <c r="E79" s="166"/>
      <c r="F79" s="166"/>
      <c r="G79" s="171"/>
      <c r="H79" s="171"/>
      <c r="I79" s="170"/>
      <c r="J79" s="231"/>
      <c r="K79" s="171"/>
      <c r="L79" s="169"/>
      <c r="M79" s="312"/>
      <c r="N79" s="95"/>
    </row>
    <row r="80" spans="1:14" ht="12.75">
      <c r="A80" s="356"/>
      <c r="B80" s="310"/>
      <c r="C80" s="173"/>
      <c r="D80" s="173"/>
      <c r="E80" s="173"/>
      <c r="F80" s="173"/>
      <c r="G80" s="173"/>
      <c r="H80" s="173"/>
      <c r="I80" s="174"/>
      <c r="J80" s="232"/>
      <c r="K80" s="173"/>
      <c r="L80" s="240"/>
      <c r="M80" s="313"/>
      <c r="N80" s="95"/>
    </row>
    <row r="81" spans="1:14" ht="12.75">
      <c r="A81" s="109"/>
      <c r="B81" s="314">
        <f>eelarve!E66</f>
        <v>0</v>
      </c>
      <c r="C81" s="314">
        <f>eelarve!F66</f>
        <v>0</v>
      </c>
      <c r="D81" s="314">
        <f>eelarve!G66</f>
        <v>0</v>
      </c>
      <c r="E81" s="314">
        <f>eelarve!H66</f>
        <v>0</v>
      </c>
      <c r="F81" s="314">
        <f>eelarve!I66</f>
        <v>0</v>
      </c>
      <c r="G81" s="316"/>
      <c r="H81" s="317"/>
      <c r="I81" s="317"/>
      <c r="J81" s="317"/>
      <c r="K81" s="317"/>
      <c r="L81" s="318"/>
      <c r="M81" s="301">
        <f>B81-C83-D83-E83-F83</f>
        <v>0</v>
      </c>
      <c r="N81" s="95"/>
    </row>
    <row r="82" spans="1:14" ht="5.25" customHeight="1">
      <c r="A82" s="304">
        <f>eelarve!A66</f>
        <v>0</v>
      </c>
      <c r="B82" s="315"/>
      <c r="C82" s="315"/>
      <c r="D82" s="315"/>
      <c r="E82" s="315"/>
      <c r="F82" s="315"/>
      <c r="G82" s="319"/>
      <c r="H82" s="320"/>
      <c r="I82" s="320"/>
      <c r="J82" s="320"/>
      <c r="K82" s="320"/>
      <c r="L82" s="321"/>
      <c r="M82" s="302"/>
      <c r="N82" s="95"/>
    </row>
    <row r="83" spans="1:14" ht="16.5" customHeight="1">
      <c r="A83" s="304"/>
      <c r="B83" s="308"/>
      <c r="C83" s="111">
        <f>SUM(C84:C98)</f>
        <v>0</v>
      </c>
      <c r="D83" s="111">
        <f>SUM(D84:D98)</f>
        <v>0</v>
      </c>
      <c r="E83" s="111">
        <f>SUM(E84:E98)</f>
        <v>0</v>
      </c>
      <c r="F83" s="111">
        <f>SUM(F84:F98)</f>
        <v>0</v>
      </c>
      <c r="G83" s="322"/>
      <c r="H83" s="323"/>
      <c r="I83" s="323"/>
      <c r="J83" s="323"/>
      <c r="K83" s="323"/>
      <c r="L83" s="324"/>
      <c r="M83" s="303"/>
      <c r="N83" s="95"/>
    </row>
    <row r="84" spans="1:14" ht="12.75">
      <c r="A84" s="305"/>
      <c r="B84" s="309"/>
      <c r="C84" s="166"/>
      <c r="D84" s="166"/>
      <c r="E84" s="166"/>
      <c r="F84" s="166"/>
      <c r="G84" s="168"/>
      <c r="H84" s="233"/>
      <c r="I84" s="167"/>
      <c r="J84" s="230"/>
      <c r="K84" s="168"/>
      <c r="L84" s="169"/>
      <c r="M84" s="311"/>
      <c r="N84" s="95"/>
    </row>
    <row r="85" spans="1:14" ht="12.75">
      <c r="A85" s="305"/>
      <c r="B85" s="309"/>
      <c r="C85" s="166"/>
      <c r="D85" s="166"/>
      <c r="E85" s="166"/>
      <c r="F85" s="166"/>
      <c r="G85" s="168"/>
      <c r="H85" s="233"/>
      <c r="I85" s="167"/>
      <c r="J85" s="230"/>
      <c r="K85" s="168"/>
      <c r="L85" s="169"/>
      <c r="M85" s="312"/>
      <c r="N85" s="95"/>
    </row>
    <row r="86" spans="1:14" ht="12.75">
      <c r="A86" s="305"/>
      <c r="B86" s="309"/>
      <c r="C86" s="166"/>
      <c r="D86" s="166"/>
      <c r="E86" s="166"/>
      <c r="F86" s="166"/>
      <c r="G86" s="171"/>
      <c r="H86" s="171"/>
      <c r="I86" s="170"/>
      <c r="J86" s="231"/>
      <c r="K86" s="171"/>
      <c r="L86" s="172"/>
      <c r="M86" s="312"/>
      <c r="N86" s="95"/>
    </row>
    <row r="87" spans="1:14" ht="12.75">
      <c r="A87" s="305"/>
      <c r="B87" s="309"/>
      <c r="C87" s="166"/>
      <c r="D87" s="166"/>
      <c r="E87" s="166"/>
      <c r="F87" s="166"/>
      <c r="G87" s="171"/>
      <c r="H87" s="171"/>
      <c r="I87" s="170"/>
      <c r="J87" s="231"/>
      <c r="K87" s="171"/>
      <c r="L87" s="172"/>
      <c r="M87" s="312"/>
      <c r="N87" s="95"/>
    </row>
    <row r="88" spans="1:14" ht="12.75">
      <c r="A88" s="305"/>
      <c r="B88" s="309"/>
      <c r="C88" s="166"/>
      <c r="D88" s="166"/>
      <c r="E88" s="166"/>
      <c r="F88" s="166"/>
      <c r="G88" s="171"/>
      <c r="H88" s="171"/>
      <c r="I88" s="170"/>
      <c r="J88" s="231"/>
      <c r="K88" s="171"/>
      <c r="L88" s="172"/>
      <c r="M88" s="312"/>
      <c r="N88" s="95"/>
    </row>
    <row r="89" spans="1:14" ht="12.75">
      <c r="A89" s="305"/>
      <c r="B89" s="309"/>
      <c r="C89" s="166"/>
      <c r="D89" s="166"/>
      <c r="E89" s="166"/>
      <c r="F89" s="166"/>
      <c r="G89" s="171"/>
      <c r="H89" s="171"/>
      <c r="I89" s="170"/>
      <c r="J89" s="231"/>
      <c r="K89" s="171"/>
      <c r="L89" s="172"/>
      <c r="M89" s="312"/>
      <c r="N89" s="95"/>
    </row>
    <row r="90" spans="1:14" ht="12.75">
      <c r="A90" s="305"/>
      <c r="B90" s="309"/>
      <c r="C90" s="166"/>
      <c r="D90" s="166"/>
      <c r="E90" s="166"/>
      <c r="F90" s="166"/>
      <c r="G90" s="171"/>
      <c r="H90" s="171"/>
      <c r="I90" s="170"/>
      <c r="J90" s="231"/>
      <c r="K90" s="171"/>
      <c r="L90" s="172"/>
      <c r="M90" s="312"/>
      <c r="N90" s="95"/>
    </row>
    <row r="91" spans="1:14" ht="12.75">
      <c r="A91" s="306"/>
      <c r="B91" s="309"/>
      <c r="C91" s="166"/>
      <c r="D91" s="166"/>
      <c r="E91" s="166"/>
      <c r="F91" s="166"/>
      <c r="G91" s="171"/>
      <c r="H91" s="171"/>
      <c r="I91" s="170"/>
      <c r="J91" s="231"/>
      <c r="K91" s="171"/>
      <c r="L91" s="172"/>
      <c r="M91" s="312"/>
      <c r="N91" s="95"/>
    </row>
    <row r="92" spans="1:14" ht="12.75">
      <c r="A92" s="306"/>
      <c r="B92" s="309"/>
      <c r="C92" s="166"/>
      <c r="D92" s="166"/>
      <c r="E92" s="166"/>
      <c r="F92" s="166"/>
      <c r="G92" s="171"/>
      <c r="H92" s="171"/>
      <c r="I92" s="170"/>
      <c r="J92" s="231"/>
      <c r="K92" s="171"/>
      <c r="L92" s="172"/>
      <c r="M92" s="312"/>
      <c r="N92" s="95"/>
    </row>
    <row r="93" spans="1:14" ht="12.75">
      <c r="A93" s="306"/>
      <c r="B93" s="309"/>
      <c r="C93" s="166"/>
      <c r="D93" s="166"/>
      <c r="E93" s="166"/>
      <c r="F93" s="166"/>
      <c r="G93" s="171"/>
      <c r="H93" s="171"/>
      <c r="I93" s="170"/>
      <c r="J93" s="231"/>
      <c r="K93" s="171"/>
      <c r="L93" s="172"/>
      <c r="M93" s="312"/>
      <c r="N93" s="95"/>
    </row>
    <row r="94" spans="1:14" ht="12.75">
      <c r="A94" s="306"/>
      <c r="B94" s="309"/>
      <c r="C94" s="166"/>
      <c r="D94" s="166"/>
      <c r="E94" s="166"/>
      <c r="F94" s="166"/>
      <c r="G94" s="171"/>
      <c r="H94" s="171"/>
      <c r="I94" s="170"/>
      <c r="J94" s="231"/>
      <c r="K94" s="171"/>
      <c r="L94" s="172"/>
      <c r="M94" s="312"/>
      <c r="N94" s="95"/>
    </row>
    <row r="95" spans="1:14" ht="12.75">
      <c r="A95" s="306"/>
      <c r="B95" s="309"/>
      <c r="C95" s="166"/>
      <c r="D95" s="166"/>
      <c r="E95" s="166"/>
      <c r="F95" s="166"/>
      <c r="G95" s="171"/>
      <c r="H95" s="171"/>
      <c r="I95" s="170"/>
      <c r="J95" s="231"/>
      <c r="K95" s="171"/>
      <c r="L95" s="172"/>
      <c r="M95" s="312"/>
      <c r="N95" s="95"/>
    </row>
    <row r="96" spans="1:14" ht="12.75">
      <c r="A96" s="306"/>
      <c r="B96" s="309"/>
      <c r="C96" s="166"/>
      <c r="D96" s="166"/>
      <c r="E96" s="166"/>
      <c r="F96" s="166"/>
      <c r="G96" s="171"/>
      <c r="H96" s="171"/>
      <c r="I96" s="170"/>
      <c r="J96" s="231"/>
      <c r="K96" s="171"/>
      <c r="L96" s="172"/>
      <c r="M96" s="312"/>
      <c r="N96" s="95"/>
    </row>
    <row r="97" spans="1:14" ht="12.75">
      <c r="A97" s="306"/>
      <c r="B97" s="309"/>
      <c r="C97" s="166"/>
      <c r="D97" s="166"/>
      <c r="E97" s="166"/>
      <c r="F97" s="166"/>
      <c r="G97" s="171"/>
      <c r="H97" s="171"/>
      <c r="I97" s="170"/>
      <c r="J97" s="231"/>
      <c r="K97" s="171"/>
      <c r="L97" s="172"/>
      <c r="M97" s="312"/>
      <c r="N97" s="95"/>
    </row>
    <row r="98" spans="1:14" ht="12.75">
      <c r="A98" s="307"/>
      <c r="B98" s="310"/>
      <c r="C98" s="173"/>
      <c r="D98" s="173"/>
      <c r="E98" s="173"/>
      <c r="F98" s="173"/>
      <c r="G98" s="173"/>
      <c r="H98" s="173"/>
      <c r="I98" s="174"/>
      <c r="J98" s="232"/>
      <c r="K98" s="173"/>
      <c r="L98" s="175"/>
      <c r="M98" s="313"/>
      <c r="N98" s="95"/>
    </row>
    <row r="99" spans="1:14" ht="12.75">
      <c r="A99" s="95"/>
      <c r="B99" s="114"/>
      <c r="C99" s="114"/>
      <c r="D99" s="114"/>
      <c r="E99" s="114"/>
      <c r="F99" s="114"/>
      <c r="G99" s="114"/>
      <c r="H99" s="114"/>
      <c r="I99" s="114"/>
      <c r="J99" s="153"/>
      <c r="K99" s="114"/>
      <c r="L99" s="114"/>
      <c r="M99" s="114"/>
      <c r="N99" s="95"/>
    </row>
  </sheetData>
  <sheetProtection password="CA1D" sheet="1" insertRows="0"/>
  <mergeCells count="63"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5.57421875" style="86" customWidth="1"/>
    <col min="2" max="2" width="9.140625" style="90" customWidth="1"/>
    <col min="3" max="4" width="10.421875" style="90" customWidth="1"/>
    <col min="5" max="6" width="9.140625" style="90" customWidth="1"/>
    <col min="7" max="7" width="13.8515625" style="90" customWidth="1"/>
    <col min="8" max="8" width="12.140625" style="90" customWidth="1"/>
    <col min="9" max="9" width="11.7109375" style="90" customWidth="1"/>
    <col min="10" max="10" width="48.57421875" style="154" customWidth="1"/>
    <col min="11" max="11" width="11.28125" style="90" customWidth="1"/>
    <col min="12" max="13" width="11.57421875" style="90" customWidth="1"/>
    <col min="14" max="14" width="6.140625" style="86" customWidth="1"/>
    <col min="15" max="16384" width="9.140625" style="86" customWidth="1"/>
  </cols>
  <sheetData>
    <row r="1" spans="1:14" ht="7.5" customHeight="1">
      <c r="A1" s="91"/>
      <c r="B1" s="92"/>
      <c r="C1" s="92"/>
      <c r="D1" s="92">
        <f>eelarve!B4</f>
        <v>0</v>
      </c>
      <c r="E1" s="92"/>
      <c r="F1" s="92"/>
      <c r="G1" s="92"/>
      <c r="H1" s="92"/>
      <c r="I1" s="93"/>
      <c r="J1" s="152"/>
      <c r="K1" s="94"/>
      <c r="L1" s="94"/>
      <c r="M1" s="92"/>
      <c r="N1" s="95"/>
    </row>
    <row r="2" spans="1:14" ht="15">
      <c r="A2" s="96" t="s">
        <v>50</v>
      </c>
      <c r="B2" s="92"/>
      <c r="C2" s="92"/>
      <c r="D2" s="92"/>
      <c r="E2" s="92"/>
      <c r="F2" s="92"/>
      <c r="G2" s="92"/>
      <c r="H2" s="92"/>
      <c r="I2" s="93"/>
      <c r="J2" s="351" t="str">
        <f>'1. Tööjõukulud'!J2:J3</f>
        <v>KÜSK projektiga seotud kulude tähis toetuse saaja raamatupidamisdokumentidel:</v>
      </c>
      <c r="K2" s="352" t="s">
        <v>48</v>
      </c>
      <c r="L2" s="352"/>
      <c r="M2" s="128">
        <f>'1. Tööjõukulud'!M2</f>
        <v>0</v>
      </c>
      <c r="N2" s="95"/>
    </row>
    <row r="3" spans="1:14" ht="16.5" customHeight="1">
      <c r="A3" s="116" t="s">
        <v>41</v>
      </c>
      <c r="B3" s="117">
        <f>eelarve!E67</f>
        <v>0</v>
      </c>
      <c r="C3" s="117">
        <f>eelarve!F67</f>
        <v>0</v>
      </c>
      <c r="D3" s="117">
        <f>eelarve!G67</f>
        <v>0</v>
      </c>
      <c r="E3" s="117">
        <f>eelarve!H67</f>
        <v>0</v>
      </c>
      <c r="F3" s="117">
        <f>eelarve!I67</f>
        <v>0</v>
      </c>
      <c r="G3" s="97"/>
      <c r="H3" s="92"/>
      <c r="I3" s="98"/>
      <c r="J3" s="351"/>
      <c r="K3" s="94"/>
      <c r="L3" s="94"/>
      <c r="M3" s="120" t="s">
        <v>44</v>
      </c>
      <c r="N3" s="95"/>
    </row>
    <row r="4" spans="1:14" s="87" customFormat="1" ht="17.25" customHeight="1">
      <c r="A4" s="99" t="s">
        <v>42</v>
      </c>
      <c r="B4" s="100"/>
      <c r="C4" s="100">
        <f>C11+C29+C47+C65+C83+C101+C119</f>
        <v>0</v>
      </c>
      <c r="D4" s="100">
        <f>D11+D29+D47+D65+D83+D101+D119</f>
        <v>0</v>
      </c>
      <c r="E4" s="100">
        <f>E11+E29+E47+E65+E83+E101+E119</f>
        <v>0</v>
      </c>
      <c r="F4" s="100">
        <f>F11+F29+F47+F65+F83+F101+F119</f>
        <v>0</v>
      </c>
      <c r="G4" s="101"/>
      <c r="H4" s="101"/>
      <c r="I4" s="102"/>
      <c r="J4" s="155">
        <f>'1. Tööjõukulud'!J4</f>
        <v>0</v>
      </c>
      <c r="K4" s="103"/>
      <c r="L4" s="103"/>
      <c r="M4" s="115">
        <f>B3-C4-D4-E4-F4</f>
        <v>0</v>
      </c>
      <c r="N4" s="104"/>
    </row>
    <row r="5" spans="1:14" ht="16.5" customHeight="1">
      <c r="A5" s="105"/>
      <c r="B5" s="118" t="e">
        <f>(C4+D4+E4+F4)/B3</f>
        <v>#DIV/0!</v>
      </c>
      <c r="C5" s="119">
        <f>IF(C3&gt;0,C4/C3,"")</f>
      </c>
      <c r="D5" s="119">
        <f>IF(D3&gt;0,D4/D3,"")</f>
      </c>
      <c r="E5" s="119">
        <f>IF(E3&gt;0,E4/E3,"")</f>
      </c>
      <c r="F5" s="119">
        <f>IF(F3&gt;0,F4/F3,"")</f>
      </c>
      <c r="G5" s="92"/>
      <c r="H5" s="92"/>
      <c r="I5" s="93"/>
      <c r="J5" s="152"/>
      <c r="K5" s="94"/>
      <c r="L5" s="94"/>
      <c r="M5" s="92"/>
      <c r="N5" s="95"/>
    </row>
    <row r="6" spans="1:14" s="88" customFormat="1" ht="17.25" customHeight="1">
      <c r="A6" s="334" t="s">
        <v>35</v>
      </c>
      <c r="B6" s="331" t="s">
        <v>29</v>
      </c>
      <c r="C6" s="344" t="s">
        <v>30</v>
      </c>
      <c r="D6" s="344"/>
      <c r="E6" s="344"/>
      <c r="F6" s="344"/>
      <c r="G6" s="345"/>
      <c r="H6" s="345"/>
      <c r="I6" s="345"/>
      <c r="J6" s="345"/>
      <c r="K6" s="345"/>
      <c r="L6" s="346"/>
      <c r="M6" s="347" t="s">
        <v>40</v>
      </c>
      <c r="N6" s="106"/>
    </row>
    <row r="7" spans="1:14" s="88" customFormat="1" ht="15.75" customHeight="1">
      <c r="A7" s="335"/>
      <c r="B7" s="332"/>
      <c r="C7" s="337" t="s">
        <v>31</v>
      </c>
      <c r="D7" s="338"/>
      <c r="E7" s="338"/>
      <c r="F7" s="339"/>
      <c r="G7" s="340" t="s">
        <v>43</v>
      </c>
      <c r="H7" s="342" t="s">
        <v>32</v>
      </c>
      <c r="I7" s="340" t="s">
        <v>33</v>
      </c>
      <c r="J7" s="325" t="s">
        <v>34</v>
      </c>
      <c r="K7" s="327" t="s">
        <v>108</v>
      </c>
      <c r="L7" s="329" t="s">
        <v>36</v>
      </c>
      <c r="M7" s="348"/>
      <c r="N7" s="106"/>
    </row>
    <row r="8" spans="1:14" ht="45" customHeight="1">
      <c r="A8" s="336"/>
      <c r="B8" s="333"/>
      <c r="C8" s="107" t="s">
        <v>6</v>
      </c>
      <c r="D8" s="107" t="s">
        <v>38</v>
      </c>
      <c r="E8" s="108" t="s">
        <v>37</v>
      </c>
      <c r="F8" s="108" t="s">
        <v>39</v>
      </c>
      <c r="G8" s="341"/>
      <c r="H8" s="343"/>
      <c r="I8" s="341"/>
      <c r="J8" s="326"/>
      <c r="K8" s="328"/>
      <c r="L8" s="330"/>
      <c r="M8" s="349"/>
      <c r="N8" s="95"/>
    </row>
    <row r="9" spans="1:14" ht="12.75">
      <c r="A9" s="109"/>
      <c r="B9" s="314">
        <f>eelarve!E68</f>
        <v>0</v>
      </c>
      <c r="C9" s="314">
        <f>eelarve!F68</f>
        <v>0</v>
      </c>
      <c r="D9" s="314">
        <f>eelarve!G68</f>
        <v>0</v>
      </c>
      <c r="E9" s="314">
        <f>eelarve!H68</f>
        <v>0</v>
      </c>
      <c r="F9" s="314">
        <f>eelarve!I68</f>
        <v>0</v>
      </c>
      <c r="G9" s="316"/>
      <c r="H9" s="317"/>
      <c r="I9" s="317"/>
      <c r="J9" s="317"/>
      <c r="K9" s="317"/>
      <c r="L9" s="318"/>
      <c r="M9" s="301">
        <f>B9-C11-D11-E11-F11</f>
        <v>0</v>
      </c>
      <c r="N9" s="95"/>
    </row>
    <row r="10" spans="1:14" s="89" customFormat="1" ht="3" customHeight="1">
      <c r="A10" s="304" t="str">
        <f>eelarve!A68</f>
        <v>6.1.</v>
      </c>
      <c r="B10" s="315"/>
      <c r="C10" s="315"/>
      <c r="D10" s="315"/>
      <c r="E10" s="315"/>
      <c r="F10" s="315"/>
      <c r="G10" s="319"/>
      <c r="H10" s="320"/>
      <c r="I10" s="320"/>
      <c r="J10" s="320"/>
      <c r="K10" s="320"/>
      <c r="L10" s="321"/>
      <c r="M10" s="302"/>
      <c r="N10" s="110"/>
    </row>
    <row r="11" spans="1:14" s="89" customFormat="1" ht="16.5" customHeight="1">
      <c r="A11" s="304"/>
      <c r="B11" s="308"/>
      <c r="C11" s="111">
        <f>SUM(C12:C26)</f>
        <v>0</v>
      </c>
      <c r="D11" s="111">
        <f>SUM(D12:D26)</f>
        <v>0</v>
      </c>
      <c r="E11" s="111">
        <f>SUM(E12:E26)</f>
        <v>0</v>
      </c>
      <c r="F11" s="111">
        <f>SUM(F12:F26)</f>
        <v>0</v>
      </c>
      <c r="G11" s="322"/>
      <c r="H11" s="323"/>
      <c r="I11" s="323"/>
      <c r="J11" s="323"/>
      <c r="K11" s="323"/>
      <c r="L11" s="324"/>
      <c r="M11" s="303"/>
      <c r="N11" s="110"/>
    </row>
    <row r="12" spans="1:14" ht="12.75">
      <c r="A12" s="305"/>
      <c r="B12" s="309"/>
      <c r="C12" s="166"/>
      <c r="D12" s="166"/>
      <c r="E12" s="166"/>
      <c r="F12" s="166"/>
      <c r="G12" s="168"/>
      <c r="H12" s="233"/>
      <c r="I12" s="234"/>
      <c r="J12" s="235"/>
      <c r="K12" s="168"/>
      <c r="L12" s="169"/>
      <c r="M12" s="311"/>
      <c r="N12" s="95"/>
    </row>
    <row r="13" spans="1:14" ht="12.75">
      <c r="A13" s="305"/>
      <c r="B13" s="309"/>
      <c r="C13" s="166"/>
      <c r="D13" s="166"/>
      <c r="E13" s="166"/>
      <c r="F13" s="166"/>
      <c r="G13" s="168"/>
      <c r="H13" s="233"/>
      <c r="I13" s="234"/>
      <c r="J13" s="235"/>
      <c r="K13" s="168"/>
      <c r="L13" s="169"/>
      <c r="M13" s="312"/>
      <c r="N13" s="95"/>
    </row>
    <row r="14" spans="1:14" ht="12.75">
      <c r="A14" s="305"/>
      <c r="B14" s="309"/>
      <c r="C14" s="166"/>
      <c r="D14" s="166"/>
      <c r="E14" s="166"/>
      <c r="F14" s="166"/>
      <c r="G14" s="171"/>
      <c r="H14" s="171"/>
      <c r="I14" s="236"/>
      <c r="J14" s="237"/>
      <c r="K14" s="171"/>
      <c r="L14" s="169"/>
      <c r="M14" s="312"/>
      <c r="N14" s="95"/>
    </row>
    <row r="15" spans="1:14" ht="12.75">
      <c r="A15" s="305"/>
      <c r="B15" s="309"/>
      <c r="C15" s="166"/>
      <c r="D15" s="166"/>
      <c r="E15" s="166"/>
      <c r="F15" s="166"/>
      <c r="G15" s="171"/>
      <c r="H15" s="171"/>
      <c r="I15" s="236"/>
      <c r="J15" s="237"/>
      <c r="K15" s="171"/>
      <c r="L15" s="169"/>
      <c r="M15" s="312"/>
      <c r="N15" s="95"/>
    </row>
    <row r="16" spans="1:14" ht="12.75">
      <c r="A16" s="305"/>
      <c r="B16" s="309"/>
      <c r="C16" s="166"/>
      <c r="D16" s="166"/>
      <c r="E16" s="166"/>
      <c r="F16" s="166"/>
      <c r="G16" s="171"/>
      <c r="H16" s="171"/>
      <c r="I16" s="236"/>
      <c r="J16" s="237"/>
      <c r="K16" s="171"/>
      <c r="L16" s="169"/>
      <c r="M16" s="312"/>
      <c r="N16" s="95"/>
    </row>
    <row r="17" spans="1:14" ht="12.75">
      <c r="A17" s="305"/>
      <c r="B17" s="309"/>
      <c r="C17" s="166"/>
      <c r="D17" s="166"/>
      <c r="E17" s="166"/>
      <c r="F17" s="166"/>
      <c r="G17" s="171"/>
      <c r="H17" s="171"/>
      <c r="I17" s="236"/>
      <c r="J17" s="237"/>
      <c r="K17" s="171"/>
      <c r="L17" s="169"/>
      <c r="M17" s="312"/>
      <c r="N17" s="95"/>
    </row>
    <row r="18" spans="1:14" ht="12.75">
      <c r="A18" s="305"/>
      <c r="B18" s="309"/>
      <c r="C18" s="166"/>
      <c r="D18" s="166"/>
      <c r="E18" s="166"/>
      <c r="F18" s="166"/>
      <c r="G18" s="171"/>
      <c r="H18" s="171"/>
      <c r="I18" s="236"/>
      <c r="J18" s="237"/>
      <c r="K18" s="171"/>
      <c r="L18" s="169"/>
      <c r="M18" s="312"/>
      <c r="N18" s="95"/>
    </row>
    <row r="19" spans="1:14" ht="12.75">
      <c r="A19" s="306"/>
      <c r="B19" s="309"/>
      <c r="C19" s="166"/>
      <c r="D19" s="166"/>
      <c r="E19" s="166"/>
      <c r="F19" s="166"/>
      <c r="G19" s="171"/>
      <c r="H19" s="171"/>
      <c r="I19" s="236"/>
      <c r="J19" s="237"/>
      <c r="K19" s="171"/>
      <c r="L19" s="169"/>
      <c r="M19" s="312"/>
      <c r="N19" s="95"/>
    </row>
    <row r="20" spans="1:14" ht="12.75">
      <c r="A20" s="306"/>
      <c r="B20" s="309"/>
      <c r="C20" s="166"/>
      <c r="D20" s="166"/>
      <c r="E20" s="166"/>
      <c r="F20" s="166"/>
      <c r="G20" s="171"/>
      <c r="H20" s="171"/>
      <c r="I20" s="236"/>
      <c r="J20" s="237"/>
      <c r="K20" s="171"/>
      <c r="L20" s="169"/>
      <c r="M20" s="312"/>
      <c r="N20" s="95"/>
    </row>
    <row r="21" spans="1:14" ht="12.75">
      <c r="A21" s="306"/>
      <c r="B21" s="309"/>
      <c r="C21" s="166"/>
      <c r="D21" s="166"/>
      <c r="E21" s="166"/>
      <c r="F21" s="166"/>
      <c r="G21" s="171"/>
      <c r="H21" s="171"/>
      <c r="I21" s="236"/>
      <c r="J21" s="237"/>
      <c r="K21" s="171"/>
      <c r="L21" s="169"/>
      <c r="M21" s="312"/>
      <c r="N21" s="95"/>
    </row>
    <row r="22" spans="1:14" ht="12.75">
      <c r="A22" s="306"/>
      <c r="B22" s="309"/>
      <c r="C22" s="166"/>
      <c r="D22" s="166"/>
      <c r="E22" s="166"/>
      <c r="F22" s="166"/>
      <c r="G22" s="171"/>
      <c r="H22" s="171"/>
      <c r="I22" s="236"/>
      <c r="J22" s="237"/>
      <c r="K22" s="171"/>
      <c r="L22" s="169"/>
      <c r="M22" s="312"/>
      <c r="N22" s="95"/>
    </row>
    <row r="23" spans="1:14" ht="12.75">
      <c r="A23" s="306"/>
      <c r="B23" s="309"/>
      <c r="C23" s="166"/>
      <c r="D23" s="166"/>
      <c r="E23" s="166"/>
      <c r="F23" s="166"/>
      <c r="G23" s="171"/>
      <c r="H23" s="171"/>
      <c r="I23" s="236"/>
      <c r="J23" s="237"/>
      <c r="K23" s="171"/>
      <c r="L23" s="169"/>
      <c r="M23" s="312"/>
      <c r="N23" s="95"/>
    </row>
    <row r="24" spans="1:14" ht="12.75">
      <c r="A24" s="306"/>
      <c r="B24" s="309"/>
      <c r="C24" s="166"/>
      <c r="D24" s="166"/>
      <c r="E24" s="166"/>
      <c r="F24" s="166"/>
      <c r="G24" s="171"/>
      <c r="H24" s="171"/>
      <c r="I24" s="236"/>
      <c r="J24" s="237"/>
      <c r="K24" s="171"/>
      <c r="L24" s="169"/>
      <c r="M24" s="312"/>
      <c r="N24" s="95"/>
    </row>
    <row r="25" spans="1:14" ht="12.75">
      <c r="A25" s="306"/>
      <c r="B25" s="309"/>
      <c r="C25" s="166"/>
      <c r="D25" s="166"/>
      <c r="E25" s="166"/>
      <c r="F25" s="166"/>
      <c r="G25" s="171"/>
      <c r="H25" s="171"/>
      <c r="I25" s="236"/>
      <c r="J25" s="237"/>
      <c r="K25" s="171"/>
      <c r="L25" s="169"/>
      <c r="M25" s="312"/>
      <c r="N25" s="95"/>
    </row>
    <row r="26" spans="1:14" ht="12.75">
      <c r="A26" s="307"/>
      <c r="B26" s="310"/>
      <c r="C26" s="173"/>
      <c r="D26" s="173"/>
      <c r="E26" s="173"/>
      <c r="F26" s="173"/>
      <c r="G26" s="173"/>
      <c r="H26" s="173"/>
      <c r="I26" s="238"/>
      <c r="J26" s="239"/>
      <c r="K26" s="173"/>
      <c r="L26" s="240"/>
      <c r="M26" s="313"/>
      <c r="N26" s="95"/>
    </row>
    <row r="27" spans="1:14" ht="12.75">
      <c r="A27" s="109"/>
      <c r="B27" s="314">
        <f>eelarve!E69</f>
        <v>0</v>
      </c>
      <c r="C27" s="314">
        <f>eelarve!F69</f>
        <v>0</v>
      </c>
      <c r="D27" s="314">
        <f>eelarve!G69</f>
        <v>0</v>
      </c>
      <c r="E27" s="314">
        <f>eelarve!H69</f>
        <v>0</v>
      </c>
      <c r="F27" s="314">
        <f>eelarve!I69</f>
        <v>0</v>
      </c>
      <c r="G27" s="316"/>
      <c r="H27" s="317"/>
      <c r="I27" s="317"/>
      <c r="J27" s="317"/>
      <c r="K27" s="317"/>
      <c r="L27" s="318"/>
      <c r="M27" s="301">
        <f>B27-C29-D29-E29-F29</f>
        <v>0</v>
      </c>
      <c r="N27" s="95"/>
    </row>
    <row r="28" spans="1:14" ht="4.5" customHeight="1">
      <c r="A28" s="304" t="str">
        <f>eelarve!A69</f>
        <v>6.2.</v>
      </c>
      <c r="B28" s="315"/>
      <c r="C28" s="315"/>
      <c r="D28" s="315"/>
      <c r="E28" s="315"/>
      <c r="F28" s="315"/>
      <c r="G28" s="319"/>
      <c r="H28" s="320"/>
      <c r="I28" s="320"/>
      <c r="J28" s="320"/>
      <c r="K28" s="320"/>
      <c r="L28" s="321"/>
      <c r="M28" s="302"/>
      <c r="N28" s="95"/>
    </row>
    <row r="29" spans="1:14" ht="15.75" customHeight="1">
      <c r="A29" s="304"/>
      <c r="B29" s="308"/>
      <c r="C29" s="111">
        <f>SUM(C30:C44)</f>
        <v>0</v>
      </c>
      <c r="D29" s="111">
        <f>SUM(D30:D44)</f>
        <v>0</v>
      </c>
      <c r="E29" s="111">
        <f>SUM(E30:E44)</f>
        <v>0</v>
      </c>
      <c r="F29" s="111">
        <f>SUM(F30:F44)</f>
        <v>0</v>
      </c>
      <c r="G29" s="322"/>
      <c r="H29" s="323"/>
      <c r="I29" s="323"/>
      <c r="J29" s="323"/>
      <c r="K29" s="323"/>
      <c r="L29" s="324"/>
      <c r="M29" s="303"/>
      <c r="N29" s="95"/>
    </row>
    <row r="30" spans="1:14" ht="12.75">
      <c r="A30" s="305"/>
      <c r="B30" s="309"/>
      <c r="C30" s="166"/>
      <c r="D30" s="166"/>
      <c r="E30" s="166"/>
      <c r="F30" s="166"/>
      <c r="G30" s="168"/>
      <c r="H30" s="233"/>
      <c r="I30" s="234"/>
      <c r="J30" s="235"/>
      <c r="K30" s="168"/>
      <c r="L30" s="169"/>
      <c r="M30" s="311"/>
      <c r="N30" s="95"/>
    </row>
    <row r="31" spans="1:14" ht="12.75">
      <c r="A31" s="305"/>
      <c r="B31" s="309"/>
      <c r="C31" s="166"/>
      <c r="D31" s="166"/>
      <c r="E31" s="166"/>
      <c r="F31" s="166"/>
      <c r="G31" s="168"/>
      <c r="H31" s="233"/>
      <c r="I31" s="234"/>
      <c r="J31" s="235"/>
      <c r="K31" s="168"/>
      <c r="L31" s="169"/>
      <c r="M31" s="312"/>
      <c r="N31" s="95"/>
    </row>
    <row r="32" spans="1:14" ht="12.75">
      <c r="A32" s="305"/>
      <c r="B32" s="309"/>
      <c r="C32" s="166"/>
      <c r="D32" s="166"/>
      <c r="E32" s="166"/>
      <c r="F32" s="166"/>
      <c r="G32" s="171"/>
      <c r="H32" s="171"/>
      <c r="I32" s="236"/>
      <c r="J32" s="237"/>
      <c r="K32" s="171"/>
      <c r="L32" s="169"/>
      <c r="M32" s="312"/>
      <c r="N32" s="95"/>
    </row>
    <row r="33" spans="1:14" ht="12.75">
      <c r="A33" s="305"/>
      <c r="B33" s="309"/>
      <c r="C33" s="166"/>
      <c r="D33" s="166"/>
      <c r="E33" s="166"/>
      <c r="F33" s="166"/>
      <c r="G33" s="171"/>
      <c r="H33" s="171"/>
      <c r="I33" s="236"/>
      <c r="J33" s="237"/>
      <c r="K33" s="171"/>
      <c r="L33" s="169"/>
      <c r="M33" s="312"/>
      <c r="N33" s="95"/>
    </row>
    <row r="34" spans="1:14" ht="12.75">
      <c r="A34" s="305"/>
      <c r="B34" s="309"/>
      <c r="C34" s="166"/>
      <c r="D34" s="166"/>
      <c r="E34" s="166"/>
      <c r="F34" s="166"/>
      <c r="G34" s="171"/>
      <c r="H34" s="171"/>
      <c r="I34" s="236"/>
      <c r="J34" s="237"/>
      <c r="K34" s="171"/>
      <c r="L34" s="169"/>
      <c r="M34" s="312"/>
      <c r="N34" s="95"/>
    </row>
    <row r="35" spans="1:14" ht="12.75">
      <c r="A35" s="305"/>
      <c r="B35" s="309"/>
      <c r="C35" s="166"/>
      <c r="D35" s="166"/>
      <c r="E35" s="166"/>
      <c r="F35" s="166"/>
      <c r="G35" s="171"/>
      <c r="H35" s="171"/>
      <c r="I35" s="236"/>
      <c r="J35" s="237"/>
      <c r="K35" s="171"/>
      <c r="L35" s="169"/>
      <c r="M35" s="312"/>
      <c r="N35" s="95"/>
    </row>
    <row r="36" spans="1:14" ht="12.75">
      <c r="A36" s="305"/>
      <c r="B36" s="309"/>
      <c r="C36" s="166"/>
      <c r="D36" s="166"/>
      <c r="E36" s="166"/>
      <c r="F36" s="166"/>
      <c r="G36" s="171"/>
      <c r="H36" s="171"/>
      <c r="I36" s="236"/>
      <c r="J36" s="237"/>
      <c r="K36" s="171"/>
      <c r="L36" s="169"/>
      <c r="M36" s="312"/>
      <c r="N36" s="95"/>
    </row>
    <row r="37" spans="1:14" ht="12.75">
      <c r="A37" s="306"/>
      <c r="B37" s="309"/>
      <c r="C37" s="166"/>
      <c r="D37" s="166"/>
      <c r="E37" s="166"/>
      <c r="F37" s="166"/>
      <c r="G37" s="171"/>
      <c r="H37" s="171"/>
      <c r="I37" s="236"/>
      <c r="J37" s="237"/>
      <c r="K37" s="171"/>
      <c r="L37" s="169"/>
      <c r="M37" s="312"/>
      <c r="N37" s="95"/>
    </row>
    <row r="38" spans="1:14" ht="12.75">
      <c r="A38" s="306"/>
      <c r="B38" s="309"/>
      <c r="C38" s="166"/>
      <c r="D38" s="166"/>
      <c r="E38" s="166"/>
      <c r="F38" s="166"/>
      <c r="G38" s="171"/>
      <c r="H38" s="171"/>
      <c r="I38" s="236"/>
      <c r="J38" s="237"/>
      <c r="K38" s="171"/>
      <c r="L38" s="169"/>
      <c r="M38" s="312"/>
      <c r="N38" s="95"/>
    </row>
    <row r="39" spans="1:14" ht="12.75">
      <c r="A39" s="306"/>
      <c r="B39" s="309"/>
      <c r="C39" s="166"/>
      <c r="D39" s="166"/>
      <c r="E39" s="166"/>
      <c r="F39" s="166"/>
      <c r="G39" s="171"/>
      <c r="H39" s="171"/>
      <c r="I39" s="236"/>
      <c r="J39" s="237"/>
      <c r="K39" s="171"/>
      <c r="L39" s="169"/>
      <c r="M39" s="312"/>
      <c r="N39" s="95"/>
    </row>
    <row r="40" spans="1:14" ht="12.75">
      <c r="A40" s="306"/>
      <c r="B40" s="309"/>
      <c r="C40" s="166"/>
      <c r="D40" s="166"/>
      <c r="E40" s="166"/>
      <c r="F40" s="166"/>
      <c r="G40" s="171"/>
      <c r="H40" s="171"/>
      <c r="I40" s="236"/>
      <c r="J40" s="237"/>
      <c r="K40" s="171"/>
      <c r="L40" s="169"/>
      <c r="M40" s="312"/>
      <c r="N40" s="95"/>
    </row>
    <row r="41" spans="1:14" ht="12.75">
      <c r="A41" s="306"/>
      <c r="B41" s="309"/>
      <c r="C41" s="166"/>
      <c r="D41" s="166"/>
      <c r="E41" s="166"/>
      <c r="F41" s="166"/>
      <c r="G41" s="171"/>
      <c r="H41" s="171"/>
      <c r="I41" s="236"/>
      <c r="J41" s="237"/>
      <c r="K41" s="171"/>
      <c r="L41" s="169"/>
      <c r="M41" s="312"/>
      <c r="N41" s="95"/>
    </row>
    <row r="42" spans="1:14" ht="12.75">
      <c r="A42" s="306"/>
      <c r="B42" s="309"/>
      <c r="C42" s="166"/>
      <c r="D42" s="166"/>
      <c r="E42" s="166"/>
      <c r="F42" s="166"/>
      <c r="G42" s="171"/>
      <c r="H42" s="171"/>
      <c r="I42" s="236"/>
      <c r="J42" s="237"/>
      <c r="K42" s="171"/>
      <c r="L42" s="169"/>
      <c r="M42" s="312"/>
      <c r="N42" s="95"/>
    </row>
    <row r="43" spans="1:14" ht="12.75">
      <c r="A43" s="306"/>
      <c r="B43" s="309"/>
      <c r="C43" s="166"/>
      <c r="D43" s="166"/>
      <c r="E43" s="166"/>
      <c r="F43" s="166"/>
      <c r="G43" s="171"/>
      <c r="H43" s="171"/>
      <c r="I43" s="236"/>
      <c r="J43" s="237"/>
      <c r="K43" s="171"/>
      <c r="L43" s="169"/>
      <c r="M43" s="312"/>
      <c r="N43" s="95"/>
    </row>
    <row r="44" spans="1:14" ht="12.75">
      <c r="A44" s="307"/>
      <c r="B44" s="310"/>
      <c r="C44" s="173"/>
      <c r="D44" s="173"/>
      <c r="E44" s="173"/>
      <c r="F44" s="173"/>
      <c r="G44" s="173"/>
      <c r="H44" s="173"/>
      <c r="I44" s="238"/>
      <c r="J44" s="239"/>
      <c r="K44" s="173"/>
      <c r="L44" s="240"/>
      <c r="M44" s="313"/>
      <c r="N44" s="95"/>
    </row>
    <row r="45" spans="1:14" ht="12.75">
      <c r="A45" s="109"/>
      <c r="B45" s="314">
        <f>eelarve!E70</f>
        <v>0</v>
      </c>
      <c r="C45" s="314">
        <f>eelarve!F70</f>
        <v>0</v>
      </c>
      <c r="D45" s="314">
        <f>eelarve!G70</f>
        <v>0</v>
      </c>
      <c r="E45" s="314">
        <f>eelarve!H70</f>
        <v>0</v>
      </c>
      <c r="F45" s="314">
        <f>eelarve!I70</f>
        <v>0</v>
      </c>
      <c r="G45" s="316"/>
      <c r="H45" s="317"/>
      <c r="I45" s="317"/>
      <c r="J45" s="317"/>
      <c r="K45" s="317"/>
      <c r="L45" s="318"/>
      <c r="M45" s="301">
        <f>B45-C47-D47-E47-F47</f>
        <v>0</v>
      </c>
      <c r="N45" s="95"/>
    </row>
    <row r="46" spans="1:14" ht="4.5" customHeight="1">
      <c r="A46" s="304">
        <f>eelarve!A70</f>
        <v>0</v>
      </c>
      <c r="B46" s="315"/>
      <c r="C46" s="315"/>
      <c r="D46" s="315"/>
      <c r="E46" s="315"/>
      <c r="F46" s="315"/>
      <c r="G46" s="319"/>
      <c r="H46" s="320"/>
      <c r="I46" s="320"/>
      <c r="J46" s="320"/>
      <c r="K46" s="320"/>
      <c r="L46" s="321"/>
      <c r="M46" s="302"/>
      <c r="N46" s="95"/>
    </row>
    <row r="47" spans="1:14" ht="15.75" customHeight="1">
      <c r="A47" s="304"/>
      <c r="B47" s="308"/>
      <c r="C47" s="111">
        <f>SUM(C48:C62)</f>
        <v>0</v>
      </c>
      <c r="D47" s="111">
        <f>SUM(D48:D62)</f>
        <v>0</v>
      </c>
      <c r="E47" s="111">
        <f>SUM(E48:E62)</f>
        <v>0</v>
      </c>
      <c r="F47" s="111">
        <f>SUM(F48:F62)</f>
        <v>0</v>
      </c>
      <c r="G47" s="322"/>
      <c r="H47" s="323"/>
      <c r="I47" s="323"/>
      <c r="J47" s="323"/>
      <c r="K47" s="323"/>
      <c r="L47" s="324"/>
      <c r="M47" s="303"/>
      <c r="N47" s="95"/>
    </row>
    <row r="48" spans="1:14" ht="12.75">
      <c r="A48" s="305"/>
      <c r="B48" s="309"/>
      <c r="C48" s="166"/>
      <c r="D48" s="166"/>
      <c r="E48" s="166"/>
      <c r="F48" s="166"/>
      <c r="G48" s="168"/>
      <c r="H48" s="233"/>
      <c r="I48" s="234"/>
      <c r="J48" s="235"/>
      <c r="K48" s="168"/>
      <c r="L48" s="169"/>
      <c r="M48" s="311"/>
      <c r="N48" s="95"/>
    </row>
    <row r="49" spans="1:14" ht="12.75">
      <c r="A49" s="305"/>
      <c r="B49" s="309"/>
      <c r="C49" s="166"/>
      <c r="D49" s="166"/>
      <c r="E49" s="166"/>
      <c r="F49" s="166"/>
      <c r="G49" s="168"/>
      <c r="H49" s="233"/>
      <c r="I49" s="234"/>
      <c r="J49" s="235"/>
      <c r="K49" s="168"/>
      <c r="L49" s="169"/>
      <c r="M49" s="312"/>
      <c r="N49" s="95"/>
    </row>
    <row r="50" spans="1:14" ht="12.75">
      <c r="A50" s="305"/>
      <c r="B50" s="309"/>
      <c r="C50" s="166"/>
      <c r="D50" s="166"/>
      <c r="E50" s="166"/>
      <c r="F50" s="166"/>
      <c r="G50" s="171"/>
      <c r="H50" s="171"/>
      <c r="I50" s="236"/>
      <c r="J50" s="237"/>
      <c r="K50" s="171"/>
      <c r="L50" s="169"/>
      <c r="M50" s="312"/>
      <c r="N50" s="95"/>
    </row>
    <row r="51" spans="1:14" ht="12.75">
      <c r="A51" s="305"/>
      <c r="B51" s="309"/>
      <c r="C51" s="166"/>
      <c r="D51" s="166"/>
      <c r="E51" s="166"/>
      <c r="F51" s="166"/>
      <c r="G51" s="171"/>
      <c r="H51" s="171"/>
      <c r="I51" s="236"/>
      <c r="J51" s="237"/>
      <c r="K51" s="171"/>
      <c r="L51" s="169"/>
      <c r="M51" s="312"/>
      <c r="N51" s="95"/>
    </row>
    <row r="52" spans="1:14" ht="12.75">
      <c r="A52" s="305"/>
      <c r="B52" s="309"/>
      <c r="C52" s="166"/>
      <c r="D52" s="166"/>
      <c r="E52" s="166"/>
      <c r="F52" s="166"/>
      <c r="G52" s="171"/>
      <c r="H52" s="171"/>
      <c r="I52" s="236"/>
      <c r="J52" s="237"/>
      <c r="K52" s="171"/>
      <c r="L52" s="169"/>
      <c r="M52" s="312"/>
      <c r="N52" s="95"/>
    </row>
    <row r="53" spans="1:14" ht="12.75">
      <c r="A53" s="305"/>
      <c r="B53" s="309"/>
      <c r="C53" s="166"/>
      <c r="D53" s="166"/>
      <c r="E53" s="166"/>
      <c r="F53" s="166"/>
      <c r="G53" s="171"/>
      <c r="H53" s="171"/>
      <c r="I53" s="236"/>
      <c r="J53" s="237"/>
      <c r="K53" s="171"/>
      <c r="L53" s="169"/>
      <c r="M53" s="312"/>
      <c r="N53" s="95"/>
    </row>
    <row r="54" spans="1:14" ht="12.75">
      <c r="A54" s="305"/>
      <c r="B54" s="309"/>
      <c r="C54" s="166"/>
      <c r="D54" s="166"/>
      <c r="E54" s="166"/>
      <c r="F54" s="166"/>
      <c r="G54" s="171"/>
      <c r="H54" s="171"/>
      <c r="I54" s="236"/>
      <c r="J54" s="237"/>
      <c r="K54" s="171"/>
      <c r="L54" s="169"/>
      <c r="M54" s="312"/>
      <c r="N54" s="95"/>
    </row>
    <row r="55" spans="1:14" ht="12.75">
      <c r="A55" s="306"/>
      <c r="B55" s="309"/>
      <c r="C55" s="166"/>
      <c r="D55" s="166"/>
      <c r="E55" s="166"/>
      <c r="F55" s="166"/>
      <c r="G55" s="171"/>
      <c r="H55" s="171"/>
      <c r="I55" s="236"/>
      <c r="J55" s="237"/>
      <c r="K55" s="171"/>
      <c r="L55" s="169"/>
      <c r="M55" s="312"/>
      <c r="N55" s="95"/>
    </row>
    <row r="56" spans="1:14" ht="12.75">
      <c r="A56" s="306"/>
      <c r="B56" s="309"/>
      <c r="C56" s="166"/>
      <c r="D56" s="166"/>
      <c r="E56" s="166"/>
      <c r="F56" s="166"/>
      <c r="G56" s="171"/>
      <c r="H56" s="171"/>
      <c r="I56" s="236"/>
      <c r="J56" s="237"/>
      <c r="K56" s="171"/>
      <c r="L56" s="169"/>
      <c r="M56" s="312"/>
      <c r="N56" s="95"/>
    </row>
    <row r="57" spans="1:14" ht="12.75">
      <c r="A57" s="306"/>
      <c r="B57" s="309"/>
      <c r="C57" s="166"/>
      <c r="D57" s="166"/>
      <c r="E57" s="166"/>
      <c r="F57" s="166"/>
      <c r="G57" s="171"/>
      <c r="H57" s="171"/>
      <c r="I57" s="236"/>
      <c r="J57" s="237"/>
      <c r="K57" s="171"/>
      <c r="L57" s="169"/>
      <c r="M57" s="312"/>
      <c r="N57" s="95"/>
    </row>
    <row r="58" spans="1:14" ht="12.75">
      <c r="A58" s="306"/>
      <c r="B58" s="309"/>
      <c r="C58" s="166"/>
      <c r="D58" s="166"/>
      <c r="E58" s="166"/>
      <c r="F58" s="166"/>
      <c r="G58" s="171"/>
      <c r="H58" s="171"/>
      <c r="I58" s="236"/>
      <c r="J58" s="237"/>
      <c r="K58" s="171"/>
      <c r="L58" s="169"/>
      <c r="M58" s="312"/>
      <c r="N58" s="95"/>
    </row>
    <row r="59" spans="1:14" ht="12.75">
      <c r="A59" s="306"/>
      <c r="B59" s="309"/>
      <c r="C59" s="166"/>
      <c r="D59" s="166"/>
      <c r="E59" s="166"/>
      <c r="F59" s="166"/>
      <c r="G59" s="171"/>
      <c r="H59" s="171"/>
      <c r="I59" s="236"/>
      <c r="J59" s="237"/>
      <c r="K59" s="171"/>
      <c r="L59" s="169"/>
      <c r="M59" s="312"/>
      <c r="N59" s="95"/>
    </row>
    <row r="60" spans="1:14" ht="12.75">
      <c r="A60" s="306"/>
      <c r="B60" s="309"/>
      <c r="C60" s="166"/>
      <c r="D60" s="166"/>
      <c r="E60" s="166"/>
      <c r="F60" s="166"/>
      <c r="G60" s="171"/>
      <c r="H60" s="171"/>
      <c r="I60" s="236"/>
      <c r="J60" s="237"/>
      <c r="K60" s="171"/>
      <c r="L60" s="169"/>
      <c r="M60" s="312"/>
      <c r="N60" s="95"/>
    </row>
    <row r="61" spans="1:14" ht="12.75">
      <c r="A61" s="306"/>
      <c r="B61" s="309"/>
      <c r="C61" s="166"/>
      <c r="D61" s="166"/>
      <c r="E61" s="166"/>
      <c r="F61" s="166"/>
      <c r="G61" s="171"/>
      <c r="H61" s="171"/>
      <c r="I61" s="236"/>
      <c r="J61" s="237"/>
      <c r="K61" s="171"/>
      <c r="L61" s="169"/>
      <c r="M61" s="312"/>
      <c r="N61" s="95"/>
    </row>
    <row r="62" spans="1:14" ht="12.75">
      <c r="A62" s="307"/>
      <c r="B62" s="310"/>
      <c r="C62" s="173"/>
      <c r="D62" s="173"/>
      <c r="E62" s="173"/>
      <c r="F62" s="173"/>
      <c r="G62" s="173"/>
      <c r="H62" s="173"/>
      <c r="I62" s="238"/>
      <c r="J62" s="239"/>
      <c r="K62" s="173"/>
      <c r="L62" s="240"/>
      <c r="M62" s="313"/>
      <c r="N62" s="95"/>
    </row>
    <row r="63" spans="1:14" ht="12.75">
      <c r="A63" s="109"/>
      <c r="B63" s="314">
        <f>eelarve!E71</f>
        <v>0</v>
      </c>
      <c r="C63" s="314">
        <f>eelarve!F71</f>
        <v>0</v>
      </c>
      <c r="D63" s="314">
        <f>eelarve!G71</f>
        <v>0</v>
      </c>
      <c r="E63" s="314">
        <f>eelarve!H71</f>
        <v>0</v>
      </c>
      <c r="F63" s="314">
        <f>eelarve!I71</f>
        <v>0</v>
      </c>
      <c r="G63" s="316"/>
      <c r="H63" s="317"/>
      <c r="I63" s="317"/>
      <c r="J63" s="317"/>
      <c r="K63" s="317"/>
      <c r="L63" s="318"/>
      <c r="M63" s="301">
        <f>B63-C65-D65-E65-F65</f>
        <v>0</v>
      </c>
      <c r="N63" s="95"/>
    </row>
    <row r="64" spans="1:14" ht="6" customHeight="1">
      <c r="A64" s="353">
        <f>eelarve!A71</f>
        <v>0</v>
      </c>
      <c r="B64" s="315"/>
      <c r="C64" s="315"/>
      <c r="D64" s="315"/>
      <c r="E64" s="315"/>
      <c r="F64" s="315"/>
      <c r="G64" s="319"/>
      <c r="H64" s="320"/>
      <c r="I64" s="320"/>
      <c r="J64" s="320"/>
      <c r="K64" s="320"/>
      <c r="L64" s="321"/>
      <c r="M64" s="302"/>
      <c r="N64" s="95"/>
    </row>
    <row r="65" spans="1:14" ht="17.25" customHeight="1">
      <c r="A65" s="353"/>
      <c r="B65" s="308"/>
      <c r="C65" s="111">
        <f>SUM(C66:C80)</f>
        <v>0</v>
      </c>
      <c r="D65" s="111">
        <f>SUM(D66:D80)</f>
        <v>0</v>
      </c>
      <c r="E65" s="111">
        <f>SUM(E66:E80)</f>
        <v>0</v>
      </c>
      <c r="F65" s="111">
        <f>SUM(F66:F80)</f>
        <v>0</v>
      </c>
      <c r="G65" s="322"/>
      <c r="H65" s="323"/>
      <c r="I65" s="323"/>
      <c r="J65" s="323"/>
      <c r="K65" s="323"/>
      <c r="L65" s="324"/>
      <c r="M65" s="303"/>
      <c r="N65" s="95"/>
    </row>
    <row r="66" spans="1:14" ht="12.75">
      <c r="A66" s="354"/>
      <c r="B66" s="309"/>
      <c r="C66" s="166"/>
      <c r="D66" s="166"/>
      <c r="E66" s="166"/>
      <c r="F66" s="166"/>
      <c r="G66" s="168"/>
      <c r="H66" s="233"/>
      <c r="I66" s="234"/>
      <c r="J66" s="235"/>
      <c r="K66" s="168"/>
      <c r="L66" s="169"/>
      <c r="M66" s="311"/>
      <c r="N66" s="95"/>
    </row>
    <row r="67" spans="1:14" ht="12.75">
      <c r="A67" s="354"/>
      <c r="B67" s="309"/>
      <c r="C67" s="166"/>
      <c r="D67" s="166"/>
      <c r="E67" s="166"/>
      <c r="F67" s="166"/>
      <c r="G67" s="168"/>
      <c r="H67" s="233"/>
      <c r="I67" s="234"/>
      <c r="J67" s="235"/>
      <c r="K67" s="168"/>
      <c r="L67" s="169"/>
      <c r="M67" s="312"/>
      <c r="N67" s="95"/>
    </row>
    <row r="68" spans="1:14" ht="12.75">
      <c r="A68" s="354"/>
      <c r="B68" s="309"/>
      <c r="C68" s="166"/>
      <c r="D68" s="166"/>
      <c r="E68" s="166"/>
      <c r="F68" s="166"/>
      <c r="G68" s="171"/>
      <c r="H68" s="171"/>
      <c r="I68" s="236"/>
      <c r="J68" s="237"/>
      <c r="K68" s="171"/>
      <c r="L68" s="169"/>
      <c r="M68" s="312"/>
      <c r="N68" s="95"/>
    </row>
    <row r="69" spans="1:14" ht="12.75">
      <c r="A69" s="354"/>
      <c r="B69" s="309"/>
      <c r="C69" s="166"/>
      <c r="D69" s="166"/>
      <c r="E69" s="166"/>
      <c r="F69" s="166"/>
      <c r="G69" s="171"/>
      <c r="H69" s="171"/>
      <c r="I69" s="236"/>
      <c r="J69" s="237"/>
      <c r="K69" s="171"/>
      <c r="L69" s="169"/>
      <c r="M69" s="312"/>
      <c r="N69" s="95"/>
    </row>
    <row r="70" spans="1:14" ht="12.75">
      <c r="A70" s="354"/>
      <c r="B70" s="309"/>
      <c r="C70" s="166"/>
      <c r="D70" s="166"/>
      <c r="E70" s="166"/>
      <c r="F70" s="166"/>
      <c r="G70" s="171"/>
      <c r="H70" s="171"/>
      <c r="I70" s="236"/>
      <c r="J70" s="237"/>
      <c r="K70" s="171"/>
      <c r="L70" s="169"/>
      <c r="M70" s="312"/>
      <c r="N70" s="95"/>
    </row>
    <row r="71" spans="1:14" ht="12.75">
      <c r="A71" s="354"/>
      <c r="B71" s="309"/>
      <c r="C71" s="166"/>
      <c r="D71" s="166"/>
      <c r="E71" s="166"/>
      <c r="F71" s="166"/>
      <c r="G71" s="171"/>
      <c r="H71" s="171"/>
      <c r="I71" s="236"/>
      <c r="J71" s="237"/>
      <c r="K71" s="171"/>
      <c r="L71" s="169"/>
      <c r="M71" s="312"/>
      <c r="N71" s="95"/>
    </row>
    <row r="72" spans="1:14" ht="12.75">
      <c r="A72" s="354"/>
      <c r="B72" s="309"/>
      <c r="C72" s="166"/>
      <c r="D72" s="166"/>
      <c r="E72" s="166"/>
      <c r="F72" s="166"/>
      <c r="G72" s="171"/>
      <c r="H72" s="171"/>
      <c r="I72" s="236"/>
      <c r="J72" s="237"/>
      <c r="K72" s="171"/>
      <c r="L72" s="169"/>
      <c r="M72" s="312"/>
      <c r="N72" s="95"/>
    </row>
    <row r="73" spans="1:14" ht="12.75">
      <c r="A73" s="355"/>
      <c r="B73" s="309"/>
      <c r="C73" s="166"/>
      <c r="D73" s="166"/>
      <c r="E73" s="166"/>
      <c r="F73" s="166"/>
      <c r="G73" s="171"/>
      <c r="H73" s="171"/>
      <c r="I73" s="236"/>
      <c r="J73" s="237"/>
      <c r="K73" s="171"/>
      <c r="L73" s="169"/>
      <c r="M73" s="312"/>
      <c r="N73" s="95"/>
    </row>
    <row r="74" spans="1:14" ht="12.75">
      <c r="A74" s="355"/>
      <c r="B74" s="309"/>
      <c r="C74" s="166"/>
      <c r="D74" s="166"/>
      <c r="E74" s="166"/>
      <c r="F74" s="166"/>
      <c r="G74" s="171"/>
      <c r="H74" s="171"/>
      <c r="I74" s="236"/>
      <c r="J74" s="237"/>
      <c r="K74" s="171"/>
      <c r="L74" s="169"/>
      <c r="M74" s="312"/>
      <c r="N74" s="95"/>
    </row>
    <row r="75" spans="1:14" ht="12.75">
      <c r="A75" s="355"/>
      <c r="B75" s="309"/>
      <c r="C75" s="166"/>
      <c r="D75" s="166"/>
      <c r="E75" s="166"/>
      <c r="F75" s="166"/>
      <c r="G75" s="171"/>
      <c r="H75" s="171"/>
      <c r="I75" s="236"/>
      <c r="J75" s="237"/>
      <c r="K75" s="171"/>
      <c r="L75" s="169"/>
      <c r="M75" s="312"/>
      <c r="N75" s="95"/>
    </row>
    <row r="76" spans="1:14" ht="12.75">
      <c r="A76" s="355"/>
      <c r="B76" s="309"/>
      <c r="C76" s="166"/>
      <c r="D76" s="166"/>
      <c r="E76" s="166"/>
      <c r="F76" s="166"/>
      <c r="G76" s="171"/>
      <c r="H76" s="171"/>
      <c r="I76" s="236"/>
      <c r="J76" s="237"/>
      <c r="K76" s="171"/>
      <c r="L76" s="169"/>
      <c r="M76" s="312"/>
      <c r="N76" s="95"/>
    </row>
    <row r="77" spans="1:14" ht="12.75">
      <c r="A77" s="355"/>
      <c r="B77" s="309"/>
      <c r="C77" s="166"/>
      <c r="D77" s="166"/>
      <c r="E77" s="166"/>
      <c r="F77" s="166"/>
      <c r="G77" s="171"/>
      <c r="H77" s="171"/>
      <c r="I77" s="236"/>
      <c r="J77" s="237"/>
      <c r="K77" s="171"/>
      <c r="L77" s="169"/>
      <c r="M77" s="312"/>
      <c r="N77" s="95"/>
    </row>
    <row r="78" spans="1:14" ht="12.75">
      <c r="A78" s="355"/>
      <c r="B78" s="309"/>
      <c r="C78" s="166"/>
      <c r="D78" s="166"/>
      <c r="E78" s="166"/>
      <c r="F78" s="166"/>
      <c r="G78" s="171"/>
      <c r="H78" s="171"/>
      <c r="I78" s="236"/>
      <c r="J78" s="237"/>
      <c r="K78" s="171"/>
      <c r="L78" s="169"/>
      <c r="M78" s="312"/>
      <c r="N78" s="95"/>
    </row>
    <row r="79" spans="1:14" ht="12.75">
      <c r="A79" s="355"/>
      <c r="B79" s="309"/>
      <c r="C79" s="166"/>
      <c r="D79" s="166"/>
      <c r="E79" s="166"/>
      <c r="F79" s="166"/>
      <c r="G79" s="171"/>
      <c r="H79" s="171"/>
      <c r="I79" s="236"/>
      <c r="J79" s="237"/>
      <c r="K79" s="171"/>
      <c r="L79" s="169"/>
      <c r="M79" s="312"/>
      <c r="N79" s="95"/>
    </row>
    <row r="80" spans="1:14" ht="12.75">
      <c r="A80" s="356"/>
      <c r="B80" s="310"/>
      <c r="C80" s="173"/>
      <c r="D80" s="173"/>
      <c r="E80" s="173"/>
      <c r="F80" s="173"/>
      <c r="G80" s="173"/>
      <c r="H80" s="173"/>
      <c r="I80" s="238"/>
      <c r="J80" s="239"/>
      <c r="K80" s="173"/>
      <c r="L80" s="240"/>
      <c r="M80" s="313"/>
      <c r="N80" s="95"/>
    </row>
    <row r="81" spans="1:14" ht="12.75">
      <c r="A81" s="109"/>
      <c r="B81" s="314">
        <f>eelarve!E72</f>
        <v>0</v>
      </c>
      <c r="C81" s="314">
        <f>eelarve!F72</f>
        <v>0</v>
      </c>
      <c r="D81" s="314">
        <f>eelarve!G72</f>
        <v>0</v>
      </c>
      <c r="E81" s="314">
        <f>eelarve!H72</f>
        <v>0</v>
      </c>
      <c r="F81" s="314">
        <f>eelarve!I72</f>
        <v>0</v>
      </c>
      <c r="G81" s="316"/>
      <c r="H81" s="317"/>
      <c r="I81" s="317"/>
      <c r="J81" s="317"/>
      <c r="K81" s="317"/>
      <c r="L81" s="318"/>
      <c r="M81" s="301">
        <f>B81-C83-D83-E83-F83</f>
        <v>0</v>
      </c>
      <c r="N81" s="95"/>
    </row>
    <row r="82" spans="1:14" ht="4.5" customHeight="1">
      <c r="A82" s="304">
        <f>eelarve!A72</f>
        <v>0</v>
      </c>
      <c r="B82" s="315"/>
      <c r="C82" s="315"/>
      <c r="D82" s="315"/>
      <c r="E82" s="315"/>
      <c r="F82" s="315"/>
      <c r="G82" s="319"/>
      <c r="H82" s="320"/>
      <c r="I82" s="320"/>
      <c r="J82" s="320"/>
      <c r="K82" s="320"/>
      <c r="L82" s="321"/>
      <c r="M82" s="302"/>
      <c r="N82" s="95"/>
    </row>
    <row r="83" spans="1:14" ht="14.25" customHeight="1">
      <c r="A83" s="304"/>
      <c r="B83" s="308"/>
      <c r="C83" s="111">
        <f>SUM(C84:C98)</f>
        <v>0</v>
      </c>
      <c r="D83" s="111">
        <f>SUM(D84:D98)</f>
        <v>0</v>
      </c>
      <c r="E83" s="111">
        <f>SUM(E84:E98)</f>
        <v>0</v>
      </c>
      <c r="F83" s="111">
        <f>SUM(F84:F98)</f>
        <v>0</v>
      </c>
      <c r="G83" s="322"/>
      <c r="H83" s="323"/>
      <c r="I83" s="323"/>
      <c r="J83" s="323"/>
      <c r="K83" s="323"/>
      <c r="L83" s="324"/>
      <c r="M83" s="303"/>
      <c r="N83" s="95"/>
    </row>
    <row r="84" spans="1:14" ht="12.75">
      <c r="A84" s="305"/>
      <c r="B84" s="309"/>
      <c r="C84" s="166"/>
      <c r="D84" s="166"/>
      <c r="E84" s="166"/>
      <c r="F84" s="166"/>
      <c r="G84" s="168"/>
      <c r="H84" s="233"/>
      <c r="I84" s="234"/>
      <c r="J84" s="235"/>
      <c r="K84" s="168"/>
      <c r="L84" s="169"/>
      <c r="M84" s="311"/>
      <c r="N84" s="95"/>
    </row>
    <row r="85" spans="1:14" ht="12.75">
      <c r="A85" s="305"/>
      <c r="B85" s="309"/>
      <c r="C85" s="166"/>
      <c r="D85" s="166"/>
      <c r="E85" s="166"/>
      <c r="F85" s="166"/>
      <c r="G85" s="168"/>
      <c r="H85" s="233"/>
      <c r="I85" s="234"/>
      <c r="J85" s="235"/>
      <c r="K85" s="168"/>
      <c r="L85" s="169"/>
      <c r="M85" s="312"/>
      <c r="N85" s="95"/>
    </row>
    <row r="86" spans="1:14" ht="12.75">
      <c r="A86" s="305"/>
      <c r="B86" s="309"/>
      <c r="C86" s="166"/>
      <c r="D86" s="166"/>
      <c r="E86" s="166"/>
      <c r="F86" s="166"/>
      <c r="G86" s="171"/>
      <c r="H86" s="171"/>
      <c r="I86" s="236"/>
      <c r="J86" s="237"/>
      <c r="K86" s="171"/>
      <c r="L86" s="169"/>
      <c r="M86" s="312"/>
      <c r="N86" s="95"/>
    </row>
    <row r="87" spans="1:14" ht="12.75">
      <c r="A87" s="305"/>
      <c r="B87" s="309"/>
      <c r="C87" s="166"/>
      <c r="D87" s="166"/>
      <c r="E87" s="166"/>
      <c r="F87" s="166"/>
      <c r="G87" s="171"/>
      <c r="H87" s="171"/>
      <c r="I87" s="236"/>
      <c r="J87" s="237"/>
      <c r="K87" s="171"/>
      <c r="L87" s="169"/>
      <c r="M87" s="312"/>
      <c r="N87" s="95"/>
    </row>
    <row r="88" spans="1:14" ht="12.75">
      <c r="A88" s="305"/>
      <c r="B88" s="309"/>
      <c r="C88" s="166"/>
      <c r="D88" s="166"/>
      <c r="E88" s="166"/>
      <c r="F88" s="166"/>
      <c r="G88" s="171"/>
      <c r="H88" s="171"/>
      <c r="I88" s="236"/>
      <c r="J88" s="237"/>
      <c r="K88" s="171"/>
      <c r="L88" s="169"/>
      <c r="M88" s="312"/>
      <c r="N88" s="95"/>
    </row>
    <row r="89" spans="1:14" ht="12.75">
      <c r="A89" s="305"/>
      <c r="B89" s="309"/>
      <c r="C89" s="166"/>
      <c r="D89" s="166"/>
      <c r="E89" s="166"/>
      <c r="F89" s="166"/>
      <c r="G89" s="171"/>
      <c r="H89" s="171"/>
      <c r="I89" s="236"/>
      <c r="J89" s="237"/>
      <c r="K89" s="171"/>
      <c r="L89" s="169"/>
      <c r="M89" s="312"/>
      <c r="N89" s="95"/>
    </row>
    <row r="90" spans="1:14" ht="12.75">
      <c r="A90" s="305"/>
      <c r="B90" s="309"/>
      <c r="C90" s="166"/>
      <c r="D90" s="166"/>
      <c r="E90" s="166"/>
      <c r="F90" s="166"/>
      <c r="G90" s="171"/>
      <c r="H90" s="171"/>
      <c r="I90" s="236"/>
      <c r="J90" s="237"/>
      <c r="K90" s="171"/>
      <c r="L90" s="169"/>
      <c r="M90" s="312"/>
      <c r="N90" s="95"/>
    </row>
    <row r="91" spans="1:14" ht="12.75">
      <c r="A91" s="306"/>
      <c r="B91" s="309"/>
      <c r="C91" s="166"/>
      <c r="D91" s="166"/>
      <c r="E91" s="166"/>
      <c r="F91" s="166"/>
      <c r="G91" s="171"/>
      <c r="H91" s="171"/>
      <c r="I91" s="236"/>
      <c r="J91" s="237"/>
      <c r="K91" s="171"/>
      <c r="L91" s="169"/>
      <c r="M91" s="312"/>
      <c r="N91" s="95"/>
    </row>
    <row r="92" spans="1:14" ht="12.75">
      <c r="A92" s="306"/>
      <c r="B92" s="309"/>
      <c r="C92" s="166"/>
      <c r="D92" s="166"/>
      <c r="E92" s="166"/>
      <c r="F92" s="166"/>
      <c r="G92" s="171"/>
      <c r="H92" s="171"/>
      <c r="I92" s="236"/>
      <c r="J92" s="237"/>
      <c r="K92" s="171"/>
      <c r="L92" s="169"/>
      <c r="M92" s="312"/>
      <c r="N92" s="95"/>
    </row>
    <row r="93" spans="1:14" ht="12.75">
      <c r="A93" s="306"/>
      <c r="B93" s="309"/>
      <c r="C93" s="166"/>
      <c r="D93" s="166"/>
      <c r="E93" s="166"/>
      <c r="F93" s="166"/>
      <c r="G93" s="171"/>
      <c r="H93" s="171"/>
      <c r="I93" s="236"/>
      <c r="J93" s="237"/>
      <c r="K93" s="171"/>
      <c r="L93" s="169"/>
      <c r="M93" s="312"/>
      <c r="N93" s="95"/>
    </row>
    <row r="94" spans="1:14" ht="12.75">
      <c r="A94" s="306"/>
      <c r="B94" s="309"/>
      <c r="C94" s="166"/>
      <c r="D94" s="166"/>
      <c r="E94" s="166"/>
      <c r="F94" s="166"/>
      <c r="G94" s="171"/>
      <c r="H94" s="171"/>
      <c r="I94" s="236"/>
      <c r="J94" s="237"/>
      <c r="K94" s="171"/>
      <c r="L94" s="169"/>
      <c r="M94" s="312"/>
      <c r="N94" s="95"/>
    </row>
    <row r="95" spans="1:14" ht="12.75">
      <c r="A95" s="306"/>
      <c r="B95" s="309"/>
      <c r="C95" s="166"/>
      <c r="D95" s="166"/>
      <c r="E95" s="166"/>
      <c r="F95" s="166"/>
      <c r="G95" s="171"/>
      <c r="H95" s="171"/>
      <c r="I95" s="236"/>
      <c r="J95" s="237"/>
      <c r="K95" s="171"/>
      <c r="L95" s="169"/>
      <c r="M95" s="312"/>
      <c r="N95" s="95"/>
    </row>
    <row r="96" spans="1:14" ht="12.75">
      <c r="A96" s="306"/>
      <c r="B96" s="309"/>
      <c r="C96" s="166"/>
      <c r="D96" s="166"/>
      <c r="E96" s="166"/>
      <c r="F96" s="166"/>
      <c r="G96" s="171"/>
      <c r="H96" s="171"/>
      <c r="I96" s="236"/>
      <c r="J96" s="237"/>
      <c r="K96" s="171"/>
      <c r="L96" s="169"/>
      <c r="M96" s="312"/>
      <c r="N96" s="95"/>
    </row>
    <row r="97" spans="1:14" ht="12.75">
      <c r="A97" s="306"/>
      <c r="B97" s="309"/>
      <c r="C97" s="166"/>
      <c r="D97" s="166"/>
      <c r="E97" s="166"/>
      <c r="F97" s="166"/>
      <c r="G97" s="171"/>
      <c r="H97" s="171"/>
      <c r="I97" s="236"/>
      <c r="J97" s="237"/>
      <c r="K97" s="171"/>
      <c r="L97" s="169"/>
      <c r="M97" s="312"/>
      <c r="N97" s="95"/>
    </row>
    <row r="98" spans="1:14" ht="12.75">
      <c r="A98" s="307"/>
      <c r="B98" s="310"/>
      <c r="C98" s="173"/>
      <c r="D98" s="173"/>
      <c r="E98" s="173"/>
      <c r="F98" s="173"/>
      <c r="G98" s="173"/>
      <c r="H98" s="173"/>
      <c r="I98" s="238"/>
      <c r="J98" s="239"/>
      <c r="K98" s="173"/>
      <c r="L98" s="240"/>
      <c r="M98" s="313"/>
      <c r="N98" s="95"/>
    </row>
    <row r="99" spans="1:14" ht="12.75">
      <c r="A99" s="109"/>
      <c r="B99" s="314">
        <f>eelarve!E73</f>
        <v>0</v>
      </c>
      <c r="C99" s="314">
        <f>eelarve!F73</f>
        <v>0</v>
      </c>
      <c r="D99" s="314">
        <f>eelarve!G73</f>
        <v>0</v>
      </c>
      <c r="E99" s="314">
        <f>eelarve!H73</f>
        <v>0</v>
      </c>
      <c r="F99" s="314">
        <f>eelarve!I73</f>
        <v>0</v>
      </c>
      <c r="G99" s="316"/>
      <c r="H99" s="317"/>
      <c r="I99" s="317"/>
      <c r="J99" s="317"/>
      <c r="K99" s="317"/>
      <c r="L99" s="318"/>
      <c r="M99" s="301">
        <f>B99-C101-D101-E101-F101</f>
        <v>0</v>
      </c>
      <c r="N99" s="95"/>
    </row>
    <row r="100" spans="1:14" ht="3.75" customHeight="1">
      <c r="A100" s="304">
        <f>eelarve!A73</f>
        <v>0</v>
      </c>
      <c r="B100" s="315"/>
      <c r="C100" s="315"/>
      <c r="D100" s="315"/>
      <c r="E100" s="315"/>
      <c r="F100" s="315"/>
      <c r="G100" s="319"/>
      <c r="H100" s="320"/>
      <c r="I100" s="320"/>
      <c r="J100" s="320"/>
      <c r="K100" s="320"/>
      <c r="L100" s="321"/>
      <c r="M100" s="302"/>
      <c r="N100" s="95"/>
    </row>
    <row r="101" spans="1:14" ht="16.5" customHeight="1">
      <c r="A101" s="304"/>
      <c r="B101" s="308"/>
      <c r="C101" s="111">
        <f>SUM(C102:C116)</f>
        <v>0</v>
      </c>
      <c r="D101" s="111">
        <f>SUM(D102:D116)</f>
        <v>0</v>
      </c>
      <c r="E101" s="111">
        <f>SUM(E102:E116)</f>
        <v>0</v>
      </c>
      <c r="F101" s="111">
        <f>SUM(F102:F116)</f>
        <v>0</v>
      </c>
      <c r="G101" s="322"/>
      <c r="H101" s="323"/>
      <c r="I101" s="323"/>
      <c r="J101" s="323"/>
      <c r="K101" s="323"/>
      <c r="L101" s="324"/>
      <c r="M101" s="303"/>
      <c r="N101" s="95"/>
    </row>
    <row r="102" spans="1:14" ht="12.75">
      <c r="A102" s="305"/>
      <c r="B102" s="309"/>
      <c r="C102" s="166"/>
      <c r="D102" s="166"/>
      <c r="E102" s="166"/>
      <c r="F102" s="166"/>
      <c r="G102" s="168"/>
      <c r="H102" s="233"/>
      <c r="I102" s="234"/>
      <c r="J102" s="235"/>
      <c r="K102" s="168"/>
      <c r="L102" s="169"/>
      <c r="M102" s="311"/>
      <c r="N102" s="95"/>
    </row>
    <row r="103" spans="1:14" ht="12.75">
      <c r="A103" s="305"/>
      <c r="B103" s="309"/>
      <c r="C103" s="166"/>
      <c r="D103" s="166"/>
      <c r="E103" s="166"/>
      <c r="F103" s="166"/>
      <c r="G103" s="168"/>
      <c r="H103" s="233"/>
      <c r="I103" s="234"/>
      <c r="J103" s="235"/>
      <c r="K103" s="168"/>
      <c r="L103" s="169"/>
      <c r="M103" s="312"/>
      <c r="N103" s="95"/>
    </row>
    <row r="104" spans="1:14" ht="12.75">
      <c r="A104" s="305"/>
      <c r="B104" s="309"/>
      <c r="C104" s="166"/>
      <c r="D104" s="166"/>
      <c r="E104" s="166"/>
      <c r="F104" s="166"/>
      <c r="G104" s="171"/>
      <c r="H104" s="171"/>
      <c r="I104" s="236"/>
      <c r="J104" s="237"/>
      <c r="K104" s="171"/>
      <c r="L104" s="169"/>
      <c r="M104" s="312"/>
      <c r="N104" s="95"/>
    </row>
    <row r="105" spans="1:14" ht="12.75">
      <c r="A105" s="305"/>
      <c r="B105" s="309"/>
      <c r="C105" s="166"/>
      <c r="D105" s="166"/>
      <c r="E105" s="166"/>
      <c r="F105" s="166"/>
      <c r="G105" s="171"/>
      <c r="H105" s="171"/>
      <c r="I105" s="236"/>
      <c r="J105" s="237"/>
      <c r="K105" s="171"/>
      <c r="L105" s="169"/>
      <c r="M105" s="312"/>
      <c r="N105" s="95"/>
    </row>
    <row r="106" spans="1:14" ht="12.75">
      <c r="A106" s="305"/>
      <c r="B106" s="309"/>
      <c r="C106" s="166"/>
      <c r="D106" s="166"/>
      <c r="E106" s="166"/>
      <c r="F106" s="166"/>
      <c r="G106" s="171"/>
      <c r="H106" s="171"/>
      <c r="I106" s="236"/>
      <c r="J106" s="237"/>
      <c r="K106" s="171"/>
      <c r="L106" s="169"/>
      <c r="M106" s="312"/>
      <c r="N106" s="95"/>
    </row>
    <row r="107" spans="1:14" ht="12.75">
      <c r="A107" s="305"/>
      <c r="B107" s="309"/>
      <c r="C107" s="166"/>
      <c r="D107" s="166"/>
      <c r="E107" s="166"/>
      <c r="F107" s="166"/>
      <c r="G107" s="171"/>
      <c r="H107" s="171"/>
      <c r="I107" s="236"/>
      <c r="J107" s="237"/>
      <c r="K107" s="171"/>
      <c r="L107" s="169"/>
      <c r="M107" s="312"/>
      <c r="N107" s="95"/>
    </row>
    <row r="108" spans="1:14" ht="12.75">
      <c r="A108" s="305"/>
      <c r="B108" s="309"/>
      <c r="C108" s="166"/>
      <c r="D108" s="166"/>
      <c r="E108" s="166"/>
      <c r="F108" s="166"/>
      <c r="G108" s="171"/>
      <c r="H108" s="171"/>
      <c r="I108" s="236"/>
      <c r="J108" s="237"/>
      <c r="K108" s="171"/>
      <c r="L108" s="169"/>
      <c r="M108" s="312"/>
      <c r="N108" s="95"/>
    </row>
    <row r="109" spans="1:14" ht="12.75">
      <c r="A109" s="306"/>
      <c r="B109" s="309"/>
      <c r="C109" s="166"/>
      <c r="D109" s="166"/>
      <c r="E109" s="166"/>
      <c r="F109" s="166"/>
      <c r="G109" s="171"/>
      <c r="H109" s="171"/>
      <c r="I109" s="236"/>
      <c r="J109" s="237"/>
      <c r="K109" s="171"/>
      <c r="L109" s="169"/>
      <c r="M109" s="312"/>
      <c r="N109" s="95"/>
    </row>
    <row r="110" spans="1:14" ht="12.75">
      <c r="A110" s="306"/>
      <c r="B110" s="309"/>
      <c r="C110" s="166"/>
      <c r="D110" s="166"/>
      <c r="E110" s="166"/>
      <c r="F110" s="166"/>
      <c r="G110" s="171"/>
      <c r="H110" s="171"/>
      <c r="I110" s="236"/>
      <c r="J110" s="237"/>
      <c r="K110" s="171"/>
      <c r="L110" s="169"/>
      <c r="M110" s="312"/>
      <c r="N110" s="95"/>
    </row>
    <row r="111" spans="1:14" ht="12.75">
      <c r="A111" s="306"/>
      <c r="B111" s="309"/>
      <c r="C111" s="166"/>
      <c r="D111" s="166"/>
      <c r="E111" s="166"/>
      <c r="F111" s="166"/>
      <c r="G111" s="171"/>
      <c r="H111" s="171"/>
      <c r="I111" s="236"/>
      <c r="J111" s="237"/>
      <c r="K111" s="171"/>
      <c r="L111" s="169"/>
      <c r="M111" s="312"/>
      <c r="N111" s="95"/>
    </row>
    <row r="112" spans="1:14" ht="12.75">
      <c r="A112" s="306"/>
      <c r="B112" s="309"/>
      <c r="C112" s="166"/>
      <c r="D112" s="166"/>
      <c r="E112" s="166"/>
      <c r="F112" s="166"/>
      <c r="G112" s="171"/>
      <c r="H112" s="171"/>
      <c r="I112" s="236"/>
      <c r="J112" s="237"/>
      <c r="K112" s="171"/>
      <c r="L112" s="169"/>
      <c r="M112" s="312"/>
      <c r="N112" s="95"/>
    </row>
    <row r="113" spans="1:14" ht="12.75">
      <c r="A113" s="306"/>
      <c r="B113" s="309"/>
      <c r="C113" s="166"/>
      <c r="D113" s="166"/>
      <c r="E113" s="166"/>
      <c r="F113" s="166"/>
      <c r="G113" s="171"/>
      <c r="H113" s="171"/>
      <c r="I113" s="236"/>
      <c r="J113" s="237"/>
      <c r="K113" s="171"/>
      <c r="L113" s="169"/>
      <c r="M113" s="312"/>
      <c r="N113" s="95"/>
    </row>
    <row r="114" spans="1:14" ht="12.75">
      <c r="A114" s="306"/>
      <c r="B114" s="309"/>
      <c r="C114" s="166"/>
      <c r="D114" s="166"/>
      <c r="E114" s="166"/>
      <c r="F114" s="166"/>
      <c r="G114" s="171"/>
      <c r="H114" s="171"/>
      <c r="I114" s="236"/>
      <c r="J114" s="237"/>
      <c r="K114" s="171"/>
      <c r="L114" s="169"/>
      <c r="M114" s="312"/>
      <c r="N114" s="95"/>
    </row>
    <row r="115" spans="1:14" ht="12.75">
      <c r="A115" s="306"/>
      <c r="B115" s="309"/>
      <c r="C115" s="166"/>
      <c r="D115" s="166"/>
      <c r="E115" s="166"/>
      <c r="F115" s="166"/>
      <c r="G115" s="171"/>
      <c r="H115" s="171"/>
      <c r="I115" s="236"/>
      <c r="J115" s="237"/>
      <c r="K115" s="171"/>
      <c r="L115" s="169"/>
      <c r="M115" s="312"/>
      <c r="N115" s="95"/>
    </row>
    <row r="116" spans="1:14" ht="12.75">
      <c r="A116" s="307"/>
      <c r="B116" s="310"/>
      <c r="C116" s="173"/>
      <c r="D116" s="173"/>
      <c r="E116" s="173"/>
      <c r="F116" s="173"/>
      <c r="G116" s="173"/>
      <c r="H116" s="173"/>
      <c r="I116" s="238"/>
      <c r="J116" s="239"/>
      <c r="K116" s="173"/>
      <c r="L116" s="240"/>
      <c r="M116" s="313"/>
      <c r="N116" s="95"/>
    </row>
    <row r="117" spans="1:14" ht="12.75">
      <c r="A117" s="109"/>
      <c r="B117" s="314">
        <f>eelarve!E74</f>
        <v>0</v>
      </c>
      <c r="C117" s="314">
        <f>eelarve!F74</f>
        <v>0</v>
      </c>
      <c r="D117" s="314">
        <f>eelarve!G74</f>
        <v>0</v>
      </c>
      <c r="E117" s="314">
        <f>eelarve!H74</f>
        <v>0</v>
      </c>
      <c r="F117" s="314">
        <f>eelarve!I74</f>
        <v>0</v>
      </c>
      <c r="G117" s="316"/>
      <c r="H117" s="317"/>
      <c r="I117" s="317"/>
      <c r="J117" s="317"/>
      <c r="K117" s="317"/>
      <c r="L117" s="318"/>
      <c r="M117" s="301">
        <f>B117-C119-D119-E119-F119</f>
        <v>0</v>
      </c>
      <c r="N117" s="95"/>
    </row>
    <row r="118" spans="1:14" ht="4.5" customHeight="1">
      <c r="A118" s="304">
        <f>eelarve!A74</f>
        <v>0</v>
      </c>
      <c r="B118" s="315"/>
      <c r="C118" s="315"/>
      <c r="D118" s="315"/>
      <c r="E118" s="315"/>
      <c r="F118" s="315"/>
      <c r="G118" s="319"/>
      <c r="H118" s="320"/>
      <c r="I118" s="320"/>
      <c r="J118" s="320"/>
      <c r="K118" s="320"/>
      <c r="L118" s="321"/>
      <c r="M118" s="302"/>
      <c r="N118" s="95"/>
    </row>
    <row r="119" spans="1:14" ht="17.25" customHeight="1">
      <c r="A119" s="304"/>
      <c r="B119" s="308"/>
      <c r="C119" s="111">
        <f>SUM(C120:C134)</f>
        <v>0</v>
      </c>
      <c r="D119" s="111">
        <f>SUM(D120:D134)</f>
        <v>0</v>
      </c>
      <c r="E119" s="111">
        <f>SUM(E120:E134)</f>
        <v>0</v>
      </c>
      <c r="F119" s="111">
        <f>SUM(F120:F134)</f>
        <v>0</v>
      </c>
      <c r="G119" s="322"/>
      <c r="H119" s="323"/>
      <c r="I119" s="323"/>
      <c r="J119" s="323"/>
      <c r="K119" s="323"/>
      <c r="L119" s="324"/>
      <c r="M119" s="303"/>
      <c r="N119" s="95"/>
    </row>
    <row r="120" spans="1:14" ht="12.75">
      <c r="A120" s="305"/>
      <c r="B120" s="309"/>
      <c r="C120" s="166"/>
      <c r="D120" s="166"/>
      <c r="E120" s="166"/>
      <c r="F120" s="166"/>
      <c r="G120" s="168"/>
      <c r="H120" s="233"/>
      <c r="I120" s="234"/>
      <c r="J120" s="235"/>
      <c r="K120" s="168"/>
      <c r="L120" s="169"/>
      <c r="M120" s="311"/>
      <c r="N120" s="95"/>
    </row>
    <row r="121" spans="1:14" ht="12.75">
      <c r="A121" s="305"/>
      <c r="B121" s="309"/>
      <c r="C121" s="166"/>
      <c r="D121" s="166"/>
      <c r="E121" s="166"/>
      <c r="F121" s="166"/>
      <c r="G121" s="168"/>
      <c r="H121" s="233"/>
      <c r="I121" s="234"/>
      <c r="J121" s="235"/>
      <c r="K121" s="168"/>
      <c r="L121" s="169"/>
      <c r="M121" s="312"/>
      <c r="N121" s="95"/>
    </row>
    <row r="122" spans="1:14" ht="12.75">
      <c r="A122" s="305"/>
      <c r="B122" s="309"/>
      <c r="C122" s="166"/>
      <c r="D122" s="166"/>
      <c r="E122" s="166"/>
      <c r="F122" s="166"/>
      <c r="G122" s="171"/>
      <c r="H122" s="171"/>
      <c r="I122" s="236"/>
      <c r="J122" s="237"/>
      <c r="K122" s="171"/>
      <c r="L122" s="169"/>
      <c r="M122" s="312"/>
      <c r="N122" s="95"/>
    </row>
    <row r="123" spans="1:14" ht="12.75">
      <c r="A123" s="305"/>
      <c r="B123" s="309"/>
      <c r="C123" s="166"/>
      <c r="D123" s="166"/>
      <c r="E123" s="166"/>
      <c r="F123" s="166"/>
      <c r="G123" s="171"/>
      <c r="H123" s="171"/>
      <c r="I123" s="236"/>
      <c r="J123" s="237"/>
      <c r="K123" s="171"/>
      <c r="L123" s="169"/>
      <c r="M123" s="312"/>
      <c r="N123" s="95"/>
    </row>
    <row r="124" spans="1:14" ht="12.75">
      <c r="A124" s="305"/>
      <c r="B124" s="309"/>
      <c r="C124" s="166"/>
      <c r="D124" s="166"/>
      <c r="E124" s="166"/>
      <c r="F124" s="166"/>
      <c r="G124" s="171"/>
      <c r="H124" s="171"/>
      <c r="I124" s="236"/>
      <c r="J124" s="237"/>
      <c r="K124" s="171"/>
      <c r="L124" s="169"/>
      <c r="M124" s="312"/>
      <c r="N124" s="95"/>
    </row>
    <row r="125" spans="1:14" ht="12.75">
      <c r="A125" s="305"/>
      <c r="B125" s="309"/>
      <c r="C125" s="166"/>
      <c r="D125" s="166"/>
      <c r="E125" s="166"/>
      <c r="F125" s="166"/>
      <c r="G125" s="171"/>
      <c r="H125" s="171"/>
      <c r="I125" s="236"/>
      <c r="J125" s="237"/>
      <c r="K125" s="171"/>
      <c r="L125" s="169"/>
      <c r="M125" s="312"/>
      <c r="N125" s="95"/>
    </row>
    <row r="126" spans="1:14" ht="12.75">
      <c r="A126" s="305"/>
      <c r="B126" s="309"/>
      <c r="C126" s="166"/>
      <c r="D126" s="166"/>
      <c r="E126" s="166"/>
      <c r="F126" s="166"/>
      <c r="G126" s="171"/>
      <c r="H126" s="171"/>
      <c r="I126" s="236"/>
      <c r="J126" s="237"/>
      <c r="K126" s="171"/>
      <c r="L126" s="169"/>
      <c r="M126" s="312"/>
      <c r="N126" s="95"/>
    </row>
    <row r="127" spans="1:14" ht="12.75">
      <c r="A127" s="306"/>
      <c r="B127" s="309"/>
      <c r="C127" s="166"/>
      <c r="D127" s="166"/>
      <c r="E127" s="166"/>
      <c r="F127" s="166"/>
      <c r="G127" s="171"/>
      <c r="H127" s="171"/>
      <c r="I127" s="236"/>
      <c r="J127" s="237"/>
      <c r="K127" s="171"/>
      <c r="L127" s="169"/>
      <c r="M127" s="312"/>
      <c r="N127" s="95"/>
    </row>
    <row r="128" spans="1:14" ht="12.75">
      <c r="A128" s="306"/>
      <c r="B128" s="309"/>
      <c r="C128" s="166"/>
      <c r="D128" s="166"/>
      <c r="E128" s="166"/>
      <c r="F128" s="166"/>
      <c r="G128" s="171"/>
      <c r="H128" s="171"/>
      <c r="I128" s="236"/>
      <c r="J128" s="237"/>
      <c r="K128" s="171"/>
      <c r="L128" s="169"/>
      <c r="M128" s="312"/>
      <c r="N128" s="95"/>
    </row>
    <row r="129" spans="1:14" ht="12.75">
      <c r="A129" s="306"/>
      <c r="B129" s="309"/>
      <c r="C129" s="166"/>
      <c r="D129" s="166"/>
      <c r="E129" s="166"/>
      <c r="F129" s="166"/>
      <c r="G129" s="171"/>
      <c r="H129" s="171"/>
      <c r="I129" s="236"/>
      <c r="J129" s="237"/>
      <c r="K129" s="171"/>
      <c r="L129" s="169"/>
      <c r="M129" s="312"/>
      <c r="N129" s="95"/>
    </row>
    <row r="130" spans="1:14" ht="12.75">
      <c r="A130" s="306"/>
      <c r="B130" s="309"/>
      <c r="C130" s="166"/>
      <c r="D130" s="166"/>
      <c r="E130" s="166"/>
      <c r="F130" s="166"/>
      <c r="G130" s="171"/>
      <c r="H130" s="171"/>
      <c r="I130" s="236"/>
      <c r="J130" s="237"/>
      <c r="K130" s="171"/>
      <c r="L130" s="169"/>
      <c r="M130" s="312"/>
      <c r="N130" s="95"/>
    </row>
    <row r="131" spans="1:14" ht="12.75">
      <c r="A131" s="306"/>
      <c r="B131" s="309"/>
      <c r="C131" s="166"/>
      <c r="D131" s="166"/>
      <c r="E131" s="166"/>
      <c r="F131" s="166"/>
      <c r="G131" s="171"/>
      <c r="H131" s="171"/>
      <c r="I131" s="236"/>
      <c r="J131" s="237"/>
      <c r="K131" s="171"/>
      <c r="L131" s="169"/>
      <c r="M131" s="312"/>
      <c r="N131" s="95"/>
    </row>
    <row r="132" spans="1:14" ht="12.75">
      <c r="A132" s="306"/>
      <c r="B132" s="309"/>
      <c r="C132" s="166"/>
      <c r="D132" s="166"/>
      <c r="E132" s="166"/>
      <c r="F132" s="166"/>
      <c r="G132" s="171"/>
      <c r="H132" s="171"/>
      <c r="I132" s="236"/>
      <c r="J132" s="237"/>
      <c r="K132" s="171"/>
      <c r="L132" s="169"/>
      <c r="M132" s="312"/>
      <c r="N132" s="95"/>
    </row>
    <row r="133" spans="1:14" ht="12.75">
      <c r="A133" s="306"/>
      <c r="B133" s="309"/>
      <c r="C133" s="166"/>
      <c r="D133" s="166"/>
      <c r="E133" s="166"/>
      <c r="F133" s="166"/>
      <c r="G133" s="171"/>
      <c r="H133" s="171"/>
      <c r="I133" s="236"/>
      <c r="J133" s="237"/>
      <c r="K133" s="171"/>
      <c r="L133" s="169"/>
      <c r="M133" s="312"/>
      <c r="N133" s="95"/>
    </row>
    <row r="134" spans="1:14" ht="12.75">
      <c r="A134" s="307"/>
      <c r="B134" s="310"/>
      <c r="C134" s="173"/>
      <c r="D134" s="173"/>
      <c r="E134" s="173"/>
      <c r="F134" s="173"/>
      <c r="G134" s="173"/>
      <c r="H134" s="173"/>
      <c r="I134" s="238"/>
      <c r="J134" s="239"/>
      <c r="K134" s="173"/>
      <c r="L134" s="240"/>
      <c r="M134" s="313"/>
      <c r="N134" s="95"/>
    </row>
    <row r="135" spans="1:14" ht="12.75">
      <c r="A135" s="95"/>
      <c r="B135" s="114"/>
      <c r="C135" s="114"/>
      <c r="D135" s="114"/>
      <c r="E135" s="114"/>
      <c r="F135" s="114"/>
      <c r="G135" s="114"/>
      <c r="H135" s="114"/>
      <c r="I135" s="114"/>
      <c r="J135" s="153"/>
      <c r="K135" s="114"/>
      <c r="L135" s="114"/>
      <c r="M135" s="114"/>
      <c r="N135" s="95"/>
    </row>
  </sheetData>
  <sheetProtection password="CA1D" sheet="1" insertRows="0"/>
  <mergeCells count="83">
    <mergeCell ref="M117:M119"/>
    <mergeCell ref="A118:A134"/>
    <mergeCell ref="B119:B134"/>
    <mergeCell ref="M120:M134"/>
    <mergeCell ref="B99:B100"/>
    <mergeCell ref="C99:C100"/>
    <mergeCell ref="D99:D100"/>
    <mergeCell ref="E99:E100"/>
    <mergeCell ref="F99:F100"/>
    <mergeCell ref="G99:L101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5.57421875" style="86" customWidth="1"/>
    <col min="2" max="2" width="9.140625" style="90" customWidth="1"/>
    <col min="3" max="4" width="10.421875" style="90" customWidth="1"/>
    <col min="5" max="6" width="9.140625" style="90" customWidth="1"/>
    <col min="7" max="7" width="13.8515625" style="90" customWidth="1"/>
    <col min="8" max="8" width="12.140625" style="90" customWidth="1"/>
    <col min="9" max="9" width="11.7109375" style="90" customWidth="1"/>
    <col min="10" max="10" width="48.57421875" style="154" customWidth="1"/>
    <col min="11" max="11" width="11.28125" style="90" customWidth="1"/>
    <col min="12" max="13" width="11.57421875" style="90" customWidth="1"/>
    <col min="14" max="14" width="6.140625" style="86" customWidth="1"/>
    <col min="15" max="16384" width="9.140625" style="86" customWidth="1"/>
  </cols>
  <sheetData>
    <row r="1" spans="1:14" ht="7.5" customHeight="1">
      <c r="A1" s="91"/>
      <c r="B1" s="92"/>
      <c r="C1" s="92"/>
      <c r="D1" s="92">
        <f>eelarve!B4</f>
        <v>0</v>
      </c>
      <c r="E1" s="92"/>
      <c r="F1" s="92"/>
      <c r="G1" s="92"/>
      <c r="H1" s="92"/>
      <c r="I1" s="93"/>
      <c r="J1" s="152"/>
      <c r="K1" s="94"/>
      <c r="L1" s="94"/>
      <c r="M1" s="92"/>
      <c r="N1" s="95"/>
    </row>
    <row r="2" spans="1:14" ht="15">
      <c r="A2" s="96" t="s">
        <v>52</v>
      </c>
      <c r="B2" s="92"/>
      <c r="C2" s="92"/>
      <c r="D2" s="92"/>
      <c r="E2" s="92"/>
      <c r="F2" s="92"/>
      <c r="G2" s="92"/>
      <c r="H2" s="92"/>
      <c r="I2" s="93"/>
      <c r="J2" s="351" t="str">
        <f>'1. Tööjõukulud'!J2:J3</f>
        <v>KÜSK projektiga seotud kulude tähis toetuse saaja raamatupidamisdokumentidel:</v>
      </c>
      <c r="K2" s="352" t="s">
        <v>48</v>
      </c>
      <c r="L2" s="352"/>
      <c r="M2" s="128">
        <f>'1. Tööjõukulud'!M2</f>
        <v>0</v>
      </c>
      <c r="N2" s="95"/>
    </row>
    <row r="3" spans="1:14" ht="16.5" customHeight="1">
      <c r="A3" s="116" t="s">
        <v>41</v>
      </c>
      <c r="B3" s="117">
        <f>eelarve!E75</f>
        <v>0</v>
      </c>
      <c r="C3" s="117">
        <f>eelarve!F75</f>
        <v>0</v>
      </c>
      <c r="D3" s="117">
        <f>eelarve!G75</f>
        <v>0</v>
      </c>
      <c r="E3" s="117">
        <f>eelarve!H75</f>
        <v>0</v>
      </c>
      <c r="F3" s="117">
        <f>eelarve!I75</f>
        <v>0</v>
      </c>
      <c r="G3" s="97"/>
      <c r="H3" s="92"/>
      <c r="I3" s="98"/>
      <c r="J3" s="351"/>
      <c r="K3" s="94"/>
      <c r="L3" s="94"/>
      <c r="M3" s="120" t="s">
        <v>44</v>
      </c>
      <c r="N3" s="95"/>
    </row>
    <row r="4" spans="1:14" s="87" customFormat="1" ht="17.25" customHeight="1">
      <c r="A4" s="99" t="s">
        <v>42</v>
      </c>
      <c r="B4" s="100"/>
      <c r="C4" s="100">
        <f>C11+C29+C47+C65+C83</f>
        <v>0</v>
      </c>
      <c r="D4" s="100">
        <f>D11+D29+D47+D65+D83</f>
        <v>0</v>
      </c>
      <c r="E4" s="100">
        <f>E11+E29+E47+E65+E83</f>
        <v>0</v>
      </c>
      <c r="F4" s="100">
        <f>F11+F29+F47+F65+F83</f>
        <v>0</v>
      </c>
      <c r="G4" s="101"/>
      <c r="H4" s="101"/>
      <c r="I4" s="102"/>
      <c r="J4" s="155">
        <f>'1. Tööjõukulud'!J4</f>
        <v>0</v>
      </c>
      <c r="K4" s="103"/>
      <c r="L4" s="103"/>
      <c r="M4" s="115">
        <f>B3-C4-D4-E4-F4</f>
        <v>0</v>
      </c>
      <c r="N4" s="104"/>
    </row>
    <row r="5" spans="1:14" ht="16.5" customHeight="1">
      <c r="A5" s="105"/>
      <c r="B5" s="118" t="e">
        <f>(C4+D4+E4+F4)/B3</f>
        <v>#DIV/0!</v>
      </c>
      <c r="C5" s="119">
        <f>IF(C3&gt;0,C4/C3,"")</f>
      </c>
      <c r="D5" s="119">
        <f>IF(D3&gt;0,D4/D3,"")</f>
      </c>
      <c r="E5" s="119">
        <f>IF(E3&gt;0,E4/E3,"")</f>
      </c>
      <c r="F5" s="119">
        <f>IF(F3&gt;0,F4/F3,"")</f>
      </c>
      <c r="G5" s="92"/>
      <c r="H5" s="92"/>
      <c r="I5" s="93"/>
      <c r="J5" s="152"/>
      <c r="K5" s="94"/>
      <c r="L5" s="94"/>
      <c r="M5" s="92"/>
      <c r="N5" s="95"/>
    </row>
    <row r="6" spans="1:14" s="88" customFormat="1" ht="17.25" customHeight="1">
      <c r="A6" s="334" t="s">
        <v>35</v>
      </c>
      <c r="B6" s="331" t="s">
        <v>29</v>
      </c>
      <c r="C6" s="344" t="s">
        <v>30</v>
      </c>
      <c r="D6" s="344"/>
      <c r="E6" s="344"/>
      <c r="F6" s="344"/>
      <c r="G6" s="345"/>
      <c r="H6" s="345"/>
      <c r="I6" s="345"/>
      <c r="J6" s="345"/>
      <c r="K6" s="345"/>
      <c r="L6" s="346"/>
      <c r="M6" s="347" t="s">
        <v>40</v>
      </c>
      <c r="N6" s="106"/>
    </row>
    <row r="7" spans="1:14" s="88" customFormat="1" ht="15.75" customHeight="1">
      <c r="A7" s="335"/>
      <c r="B7" s="332"/>
      <c r="C7" s="337" t="s">
        <v>31</v>
      </c>
      <c r="D7" s="338"/>
      <c r="E7" s="338"/>
      <c r="F7" s="339"/>
      <c r="G7" s="340" t="s">
        <v>43</v>
      </c>
      <c r="H7" s="342" t="s">
        <v>32</v>
      </c>
      <c r="I7" s="340" t="s">
        <v>33</v>
      </c>
      <c r="J7" s="325" t="s">
        <v>34</v>
      </c>
      <c r="K7" s="327" t="s">
        <v>108</v>
      </c>
      <c r="L7" s="329" t="s">
        <v>36</v>
      </c>
      <c r="M7" s="348"/>
      <c r="N7" s="106"/>
    </row>
    <row r="8" spans="1:14" ht="45" customHeight="1">
      <c r="A8" s="336"/>
      <c r="B8" s="333"/>
      <c r="C8" s="107" t="s">
        <v>6</v>
      </c>
      <c r="D8" s="107" t="s">
        <v>38</v>
      </c>
      <c r="E8" s="108" t="s">
        <v>37</v>
      </c>
      <c r="F8" s="108" t="s">
        <v>39</v>
      </c>
      <c r="G8" s="341"/>
      <c r="H8" s="343"/>
      <c r="I8" s="341"/>
      <c r="J8" s="326"/>
      <c r="K8" s="328"/>
      <c r="L8" s="330"/>
      <c r="M8" s="349"/>
      <c r="N8" s="95"/>
    </row>
    <row r="9" spans="1:14" ht="12.75">
      <c r="A9" s="109"/>
      <c r="B9" s="314">
        <f>eelarve!E76</f>
        <v>0</v>
      </c>
      <c r="C9" s="314">
        <f>eelarve!F76</f>
        <v>0</v>
      </c>
      <c r="D9" s="314">
        <f>eelarve!G76</f>
        <v>0</v>
      </c>
      <c r="E9" s="314">
        <f>eelarve!H76</f>
        <v>0</v>
      </c>
      <c r="F9" s="314">
        <f>eelarve!I76</f>
        <v>0</v>
      </c>
      <c r="G9" s="316"/>
      <c r="H9" s="317"/>
      <c r="I9" s="317"/>
      <c r="J9" s="317"/>
      <c r="K9" s="317"/>
      <c r="L9" s="318"/>
      <c r="M9" s="301">
        <f>B9-C11-D11-E11-F11</f>
        <v>0</v>
      </c>
      <c r="N9" s="95"/>
    </row>
    <row r="10" spans="1:14" s="89" customFormat="1" ht="4.5" customHeight="1">
      <c r="A10" s="304" t="str">
        <f>eelarve!A76</f>
        <v>7.1.</v>
      </c>
      <c r="B10" s="315"/>
      <c r="C10" s="315"/>
      <c r="D10" s="315"/>
      <c r="E10" s="315"/>
      <c r="F10" s="315"/>
      <c r="G10" s="319"/>
      <c r="H10" s="320"/>
      <c r="I10" s="320"/>
      <c r="J10" s="320"/>
      <c r="K10" s="320"/>
      <c r="L10" s="321"/>
      <c r="M10" s="302"/>
      <c r="N10" s="110"/>
    </row>
    <row r="11" spans="1:14" s="89" customFormat="1" ht="15.75" customHeight="1">
      <c r="A11" s="304"/>
      <c r="B11" s="308"/>
      <c r="C11" s="111">
        <f>SUM(C12:C26)</f>
        <v>0</v>
      </c>
      <c r="D11" s="111">
        <f>SUM(D12:D26)</f>
        <v>0</v>
      </c>
      <c r="E11" s="111">
        <f>SUM(E12:E26)</f>
        <v>0</v>
      </c>
      <c r="F11" s="111">
        <f>SUM(F12:F26)</f>
        <v>0</v>
      </c>
      <c r="G11" s="322"/>
      <c r="H11" s="323"/>
      <c r="I11" s="323"/>
      <c r="J11" s="323"/>
      <c r="K11" s="323"/>
      <c r="L11" s="324"/>
      <c r="M11" s="303"/>
      <c r="N11" s="110"/>
    </row>
    <row r="12" spans="1:14" ht="12.75">
      <c r="A12" s="305"/>
      <c r="B12" s="309"/>
      <c r="C12" s="166"/>
      <c r="D12" s="166"/>
      <c r="E12" s="166"/>
      <c r="F12" s="166"/>
      <c r="G12" s="168"/>
      <c r="H12" s="233"/>
      <c r="I12" s="234"/>
      <c r="J12" s="235"/>
      <c r="K12" s="168"/>
      <c r="L12" s="169"/>
      <c r="M12" s="311"/>
      <c r="N12" s="95"/>
    </row>
    <row r="13" spans="1:14" ht="12.75">
      <c r="A13" s="305"/>
      <c r="B13" s="309"/>
      <c r="C13" s="166"/>
      <c r="D13" s="166"/>
      <c r="E13" s="166"/>
      <c r="F13" s="166"/>
      <c r="G13" s="168"/>
      <c r="H13" s="233"/>
      <c r="I13" s="234"/>
      <c r="J13" s="235"/>
      <c r="K13" s="168"/>
      <c r="L13" s="169"/>
      <c r="M13" s="312"/>
      <c r="N13" s="95"/>
    </row>
    <row r="14" spans="1:14" ht="12.75">
      <c r="A14" s="305"/>
      <c r="B14" s="309"/>
      <c r="C14" s="166"/>
      <c r="D14" s="166"/>
      <c r="E14" s="166"/>
      <c r="F14" s="166"/>
      <c r="G14" s="171"/>
      <c r="H14" s="171"/>
      <c r="I14" s="236"/>
      <c r="J14" s="237"/>
      <c r="K14" s="171"/>
      <c r="L14" s="169"/>
      <c r="M14" s="312"/>
      <c r="N14" s="95"/>
    </row>
    <row r="15" spans="1:14" ht="12.75">
      <c r="A15" s="305"/>
      <c r="B15" s="309"/>
      <c r="C15" s="166"/>
      <c r="D15" s="166"/>
      <c r="E15" s="166"/>
      <c r="F15" s="166"/>
      <c r="G15" s="171"/>
      <c r="H15" s="171"/>
      <c r="I15" s="236"/>
      <c r="J15" s="237"/>
      <c r="K15" s="171"/>
      <c r="L15" s="169"/>
      <c r="M15" s="312"/>
      <c r="N15" s="95"/>
    </row>
    <row r="16" spans="1:14" ht="12.75">
      <c r="A16" s="305"/>
      <c r="B16" s="309"/>
      <c r="C16" s="166"/>
      <c r="D16" s="166"/>
      <c r="E16" s="166"/>
      <c r="F16" s="166"/>
      <c r="G16" s="171"/>
      <c r="H16" s="171"/>
      <c r="I16" s="236"/>
      <c r="J16" s="237"/>
      <c r="K16" s="171"/>
      <c r="L16" s="169"/>
      <c r="M16" s="312"/>
      <c r="N16" s="95"/>
    </row>
    <row r="17" spans="1:14" ht="12.75">
      <c r="A17" s="305"/>
      <c r="B17" s="309"/>
      <c r="C17" s="166"/>
      <c r="D17" s="166"/>
      <c r="E17" s="166"/>
      <c r="F17" s="166"/>
      <c r="G17" s="171"/>
      <c r="H17" s="171"/>
      <c r="I17" s="236"/>
      <c r="J17" s="237"/>
      <c r="K17" s="171"/>
      <c r="L17" s="169"/>
      <c r="M17" s="312"/>
      <c r="N17" s="95"/>
    </row>
    <row r="18" spans="1:14" ht="12.75">
      <c r="A18" s="305"/>
      <c r="B18" s="309"/>
      <c r="C18" s="166"/>
      <c r="D18" s="166"/>
      <c r="E18" s="166"/>
      <c r="F18" s="166"/>
      <c r="G18" s="171"/>
      <c r="H18" s="171"/>
      <c r="I18" s="236"/>
      <c r="J18" s="237"/>
      <c r="K18" s="171"/>
      <c r="L18" s="169"/>
      <c r="M18" s="312"/>
      <c r="N18" s="95"/>
    </row>
    <row r="19" spans="1:14" ht="12.75">
      <c r="A19" s="306"/>
      <c r="B19" s="309"/>
      <c r="C19" s="166"/>
      <c r="D19" s="166"/>
      <c r="E19" s="166"/>
      <c r="F19" s="166"/>
      <c r="G19" s="171"/>
      <c r="H19" s="171"/>
      <c r="I19" s="236"/>
      <c r="J19" s="237"/>
      <c r="K19" s="171"/>
      <c r="L19" s="169"/>
      <c r="M19" s="312"/>
      <c r="N19" s="95"/>
    </row>
    <row r="20" spans="1:14" ht="12.75">
      <c r="A20" s="306"/>
      <c r="B20" s="309"/>
      <c r="C20" s="166"/>
      <c r="D20" s="166"/>
      <c r="E20" s="166"/>
      <c r="F20" s="166"/>
      <c r="G20" s="171"/>
      <c r="H20" s="171"/>
      <c r="I20" s="236"/>
      <c r="J20" s="237"/>
      <c r="K20" s="171"/>
      <c r="L20" s="169"/>
      <c r="M20" s="312"/>
      <c r="N20" s="95"/>
    </row>
    <row r="21" spans="1:14" ht="12.75">
      <c r="A21" s="306"/>
      <c r="B21" s="309"/>
      <c r="C21" s="166"/>
      <c r="D21" s="166"/>
      <c r="E21" s="166"/>
      <c r="F21" s="166"/>
      <c r="G21" s="171"/>
      <c r="H21" s="171"/>
      <c r="I21" s="236"/>
      <c r="J21" s="237"/>
      <c r="K21" s="171"/>
      <c r="L21" s="169"/>
      <c r="M21" s="312"/>
      <c r="N21" s="95"/>
    </row>
    <row r="22" spans="1:14" ht="12.75">
      <c r="A22" s="306"/>
      <c r="B22" s="309"/>
      <c r="C22" s="166"/>
      <c r="D22" s="166"/>
      <c r="E22" s="166"/>
      <c r="F22" s="166"/>
      <c r="G22" s="171"/>
      <c r="H22" s="171"/>
      <c r="I22" s="236"/>
      <c r="J22" s="237"/>
      <c r="K22" s="171"/>
      <c r="L22" s="169"/>
      <c r="M22" s="312"/>
      <c r="N22" s="95"/>
    </row>
    <row r="23" spans="1:14" ht="12.75">
      <c r="A23" s="306"/>
      <c r="B23" s="309"/>
      <c r="C23" s="166"/>
      <c r="D23" s="166"/>
      <c r="E23" s="166"/>
      <c r="F23" s="166"/>
      <c r="G23" s="171"/>
      <c r="H23" s="171"/>
      <c r="I23" s="236"/>
      <c r="J23" s="237"/>
      <c r="K23" s="171"/>
      <c r="L23" s="169"/>
      <c r="M23" s="312"/>
      <c r="N23" s="95"/>
    </row>
    <row r="24" spans="1:14" ht="12.75">
      <c r="A24" s="306"/>
      <c r="B24" s="309"/>
      <c r="C24" s="166"/>
      <c r="D24" s="166"/>
      <c r="E24" s="166"/>
      <c r="F24" s="166"/>
      <c r="G24" s="171"/>
      <c r="H24" s="171"/>
      <c r="I24" s="236"/>
      <c r="J24" s="237"/>
      <c r="K24" s="171"/>
      <c r="L24" s="169"/>
      <c r="M24" s="312"/>
      <c r="N24" s="95"/>
    </row>
    <row r="25" spans="1:14" ht="12.75">
      <c r="A25" s="306"/>
      <c r="B25" s="309"/>
      <c r="C25" s="166"/>
      <c r="D25" s="166"/>
      <c r="E25" s="166"/>
      <c r="F25" s="166"/>
      <c r="G25" s="171"/>
      <c r="H25" s="171"/>
      <c r="I25" s="236"/>
      <c r="J25" s="237"/>
      <c r="K25" s="171"/>
      <c r="L25" s="169"/>
      <c r="M25" s="312"/>
      <c r="N25" s="95"/>
    </row>
    <row r="26" spans="1:14" ht="12.75">
      <c r="A26" s="307"/>
      <c r="B26" s="310"/>
      <c r="C26" s="173"/>
      <c r="D26" s="173"/>
      <c r="E26" s="173"/>
      <c r="F26" s="173"/>
      <c r="G26" s="173"/>
      <c r="H26" s="173"/>
      <c r="I26" s="238"/>
      <c r="J26" s="239"/>
      <c r="K26" s="173"/>
      <c r="L26" s="240"/>
      <c r="M26" s="313"/>
      <c r="N26" s="95"/>
    </row>
    <row r="27" spans="1:14" ht="12.75">
      <c r="A27" s="109"/>
      <c r="B27" s="314">
        <f>eelarve!E77</f>
        <v>0</v>
      </c>
      <c r="C27" s="314">
        <f>eelarve!F77</f>
        <v>0</v>
      </c>
      <c r="D27" s="314">
        <f>eelarve!G77</f>
        <v>0</v>
      </c>
      <c r="E27" s="314">
        <f>eelarve!H77</f>
        <v>0</v>
      </c>
      <c r="F27" s="314">
        <f>eelarve!I77</f>
        <v>0</v>
      </c>
      <c r="G27" s="316"/>
      <c r="H27" s="317"/>
      <c r="I27" s="317"/>
      <c r="J27" s="317"/>
      <c r="K27" s="317"/>
      <c r="L27" s="318"/>
      <c r="M27" s="301">
        <f>B27-C29-D29-E29-F29</f>
        <v>0</v>
      </c>
      <c r="N27" s="95"/>
    </row>
    <row r="28" spans="1:14" ht="3.75" customHeight="1">
      <c r="A28" s="304" t="str">
        <f>eelarve!A77</f>
        <v>7.2.</v>
      </c>
      <c r="B28" s="315"/>
      <c r="C28" s="315"/>
      <c r="D28" s="315"/>
      <c r="E28" s="315"/>
      <c r="F28" s="315"/>
      <c r="G28" s="319"/>
      <c r="H28" s="320"/>
      <c r="I28" s="320"/>
      <c r="J28" s="320"/>
      <c r="K28" s="320"/>
      <c r="L28" s="321"/>
      <c r="M28" s="302"/>
      <c r="N28" s="95"/>
    </row>
    <row r="29" spans="1:14" ht="15" customHeight="1">
      <c r="A29" s="304"/>
      <c r="B29" s="308"/>
      <c r="C29" s="111">
        <f>SUM(C30:C44)</f>
        <v>0</v>
      </c>
      <c r="D29" s="111">
        <f>SUM(D30:D44)</f>
        <v>0</v>
      </c>
      <c r="E29" s="111">
        <f>SUM(E30:E44)</f>
        <v>0</v>
      </c>
      <c r="F29" s="111">
        <f>SUM(F30:F44)</f>
        <v>0</v>
      </c>
      <c r="G29" s="322"/>
      <c r="H29" s="323"/>
      <c r="I29" s="323"/>
      <c r="J29" s="323"/>
      <c r="K29" s="323"/>
      <c r="L29" s="324"/>
      <c r="M29" s="303"/>
      <c r="N29" s="95"/>
    </row>
    <row r="30" spans="1:14" ht="12.75">
      <c r="A30" s="305"/>
      <c r="B30" s="309"/>
      <c r="C30" s="166"/>
      <c r="D30" s="166"/>
      <c r="E30" s="166"/>
      <c r="F30" s="166"/>
      <c r="G30" s="168"/>
      <c r="H30" s="233"/>
      <c r="I30" s="234"/>
      <c r="J30" s="235"/>
      <c r="K30" s="168"/>
      <c r="L30" s="169"/>
      <c r="M30" s="311"/>
      <c r="N30" s="95"/>
    </row>
    <row r="31" spans="1:14" ht="12.75">
      <c r="A31" s="305"/>
      <c r="B31" s="309"/>
      <c r="C31" s="166"/>
      <c r="D31" s="166"/>
      <c r="E31" s="166"/>
      <c r="F31" s="166"/>
      <c r="G31" s="168"/>
      <c r="H31" s="233"/>
      <c r="I31" s="234"/>
      <c r="J31" s="235"/>
      <c r="K31" s="168"/>
      <c r="L31" s="169"/>
      <c r="M31" s="312"/>
      <c r="N31" s="95"/>
    </row>
    <row r="32" spans="1:14" ht="12.75">
      <c r="A32" s="305"/>
      <c r="B32" s="309"/>
      <c r="C32" s="166"/>
      <c r="D32" s="166"/>
      <c r="E32" s="166"/>
      <c r="F32" s="166"/>
      <c r="G32" s="171"/>
      <c r="H32" s="171"/>
      <c r="I32" s="236"/>
      <c r="J32" s="237"/>
      <c r="K32" s="171"/>
      <c r="L32" s="169"/>
      <c r="M32" s="312"/>
      <c r="N32" s="95"/>
    </row>
    <row r="33" spans="1:14" ht="12.75">
      <c r="A33" s="305"/>
      <c r="B33" s="309"/>
      <c r="C33" s="166"/>
      <c r="D33" s="166"/>
      <c r="E33" s="166"/>
      <c r="F33" s="166"/>
      <c r="G33" s="171"/>
      <c r="H33" s="171"/>
      <c r="I33" s="236"/>
      <c r="J33" s="237"/>
      <c r="K33" s="171"/>
      <c r="L33" s="169"/>
      <c r="M33" s="312"/>
      <c r="N33" s="95"/>
    </row>
    <row r="34" spans="1:14" ht="12.75">
      <c r="A34" s="305"/>
      <c r="B34" s="309"/>
      <c r="C34" s="166"/>
      <c r="D34" s="166"/>
      <c r="E34" s="166"/>
      <c r="F34" s="166"/>
      <c r="G34" s="171"/>
      <c r="H34" s="171"/>
      <c r="I34" s="236"/>
      <c r="J34" s="237"/>
      <c r="K34" s="171"/>
      <c r="L34" s="169"/>
      <c r="M34" s="312"/>
      <c r="N34" s="95"/>
    </row>
    <row r="35" spans="1:14" ht="12.75">
      <c r="A35" s="305"/>
      <c r="B35" s="309"/>
      <c r="C35" s="166"/>
      <c r="D35" s="166"/>
      <c r="E35" s="166"/>
      <c r="F35" s="166"/>
      <c r="G35" s="171"/>
      <c r="H35" s="171"/>
      <c r="I35" s="236"/>
      <c r="J35" s="237"/>
      <c r="K35" s="171"/>
      <c r="L35" s="169"/>
      <c r="M35" s="312"/>
      <c r="N35" s="95"/>
    </row>
    <row r="36" spans="1:14" ht="12.75">
      <c r="A36" s="305"/>
      <c r="B36" s="309"/>
      <c r="C36" s="166"/>
      <c r="D36" s="166"/>
      <c r="E36" s="166"/>
      <c r="F36" s="166"/>
      <c r="G36" s="171"/>
      <c r="H36" s="171"/>
      <c r="I36" s="236"/>
      <c r="J36" s="237"/>
      <c r="K36" s="171"/>
      <c r="L36" s="169"/>
      <c r="M36" s="312"/>
      <c r="N36" s="95"/>
    </row>
    <row r="37" spans="1:14" ht="12.75">
      <c r="A37" s="306"/>
      <c r="B37" s="309"/>
      <c r="C37" s="166"/>
      <c r="D37" s="166"/>
      <c r="E37" s="166"/>
      <c r="F37" s="166"/>
      <c r="G37" s="171"/>
      <c r="H37" s="171"/>
      <c r="I37" s="236"/>
      <c r="J37" s="237"/>
      <c r="K37" s="171"/>
      <c r="L37" s="169"/>
      <c r="M37" s="312"/>
      <c r="N37" s="95"/>
    </row>
    <row r="38" spans="1:14" ht="12.75">
      <c r="A38" s="306"/>
      <c r="B38" s="309"/>
      <c r="C38" s="166"/>
      <c r="D38" s="166"/>
      <c r="E38" s="166"/>
      <c r="F38" s="166"/>
      <c r="G38" s="171"/>
      <c r="H38" s="171"/>
      <c r="I38" s="236"/>
      <c r="J38" s="237"/>
      <c r="K38" s="171"/>
      <c r="L38" s="169"/>
      <c r="M38" s="312"/>
      <c r="N38" s="95"/>
    </row>
    <row r="39" spans="1:14" ht="12.75">
      <c r="A39" s="306"/>
      <c r="B39" s="309"/>
      <c r="C39" s="166"/>
      <c r="D39" s="166"/>
      <c r="E39" s="166"/>
      <c r="F39" s="166"/>
      <c r="G39" s="171"/>
      <c r="H39" s="171"/>
      <c r="I39" s="236"/>
      <c r="J39" s="237"/>
      <c r="K39" s="171"/>
      <c r="L39" s="169"/>
      <c r="M39" s="312"/>
      <c r="N39" s="95"/>
    </row>
    <row r="40" spans="1:14" ht="12.75">
      <c r="A40" s="306"/>
      <c r="B40" s="309"/>
      <c r="C40" s="166"/>
      <c r="D40" s="166"/>
      <c r="E40" s="166"/>
      <c r="F40" s="166"/>
      <c r="G40" s="171"/>
      <c r="H40" s="171"/>
      <c r="I40" s="236"/>
      <c r="J40" s="237"/>
      <c r="K40" s="171"/>
      <c r="L40" s="169"/>
      <c r="M40" s="312"/>
      <c r="N40" s="95"/>
    </row>
    <row r="41" spans="1:14" ht="12.75">
      <c r="A41" s="306"/>
      <c r="B41" s="309"/>
      <c r="C41" s="166"/>
      <c r="D41" s="166"/>
      <c r="E41" s="166"/>
      <c r="F41" s="166"/>
      <c r="G41" s="171"/>
      <c r="H41" s="171"/>
      <c r="I41" s="236"/>
      <c r="J41" s="237"/>
      <c r="K41" s="171"/>
      <c r="L41" s="169"/>
      <c r="M41" s="312"/>
      <c r="N41" s="95"/>
    </row>
    <row r="42" spans="1:14" ht="12.75">
      <c r="A42" s="306"/>
      <c r="B42" s="309"/>
      <c r="C42" s="166"/>
      <c r="D42" s="166"/>
      <c r="E42" s="166"/>
      <c r="F42" s="166"/>
      <c r="G42" s="171"/>
      <c r="H42" s="171"/>
      <c r="I42" s="236"/>
      <c r="J42" s="237"/>
      <c r="K42" s="171"/>
      <c r="L42" s="169"/>
      <c r="M42" s="312"/>
      <c r="N42" s="95"/>
    </row>
    <row r="43" spans="1:14" ht="12.75">
      <c r="A43" s="306"/>
      <c r="B43" s="309"/>
      <c r="C43" s="166"/>
      <c r="D43" s="166"/>
      <c r="E43" s="166"/>
      <c r="F43" s="166"/>
      <c r="G43" s="171"/>
      <c r="H43" s="171"/>
      <c r="I43" s="236"/>
      <c r="J43" s="237"/>
      <c r="K43" s="171"/>
      <c r="L43" s="169"/>
      <c r="M43" s="312"/>
      <c r="N43" s="95"/>
    </row>
    <row r="44" spans="1:14" ht="12.75">
      <c r="A44" s="307"/>
      <c r="B44" s="310"/>
      <c r="C44" s="173"/>
      <c r="D44" s="173"/>
      <c r="E44" s="173"/>
      <c r="F44" s="173"/>
      <c r="G44" s="173"/>
      <c r="H44" s="173"/>
      <c r="I44" s="238"/>
      <c r="J44" s="239"/>
      <c r="K44" s="173"/>
      <c r="L44" s="240"/>
      <c r="M44" s="313"/>
      <c r="N44" s="95"/>
    </row>
    <row r="45" spans="1:14" ht="12.75">
      <c r="A45" s="109"/>
      <c r="B45" s="314">
        <f>eelarve!E78</f>
        <v>0</v>
      </c>
      <c r="C45" s="314">
        <f>eelarve!F78</f>
        <v>0</v>
      </c>
      <c r="D45" s="314">
        <f>eelarve!G78</f>
        <v>0</v>
      </c>
      <c r="E45" s="314">
        <f>eelarve!H78</f>
        <v>0</v>
      </c>
      <c r="F45" s="314">
        <f>eelarve!I78</f>
        <v>0</v>
      </c>
      <c r="G45" s="316"/>
      <c r="H45" s="317"/>
      <c r="I45" s="317"/>
      <c r="J45" s="317"/>
      <c r="K45" s="317"/>
      <c r="L45" s="318"/>
      <c r="M45" s="301">
        <f>B45-C47-D47-E47-F47</f>
        <v>0</v>
      </c>
      <c r="N45" s="95"/>
    </row>
    <row r="46" spans="1:14" ht="4.5" customHeight="1">
      <c r="A46" s="304">
        <f>eelarve!A78</f>
        <v>0</v>
      </c>
      <c r="B46" s="315"/>
      <c r="C46" s="315"/>
      <c r="D46" s="315"/>
      <c r="E46" s="315"/>
      <c r="F46" s="315"/>
      <c r="G46" s="319"/>
      <c r="H46" s="320"/>
      <c r="I46" s="320"/>
      <c r="J46" s="320"/>
      <c r="K46" s="320"/>
      <c r="L46" s="321"/>
      <c r="M46" s="302"/>
      <c r="N46" s="95"/>
    </row>
    <row r="47" spans="1:14" ht="15" customHeight="1">
      <c r="A47" s="304"/>
      <c r="B47" s="308"/>
      <c r="C47" s="111">
        <f>SUM(C48:C62)</f>
        <v>0</v>
      </c>
      <c r="D47" s="111">
        <f>SUM(D48:D62)</f>
        <v>0</v>
      </c>
      <c r="E47" s="111">
        <f>SUM(E48:E62)</f>
        <v>0</v>
      </c>
      <c r="F47" s="111">
        <f>SUM(F48:F62)</f>
        <v>0</v>
      </c>
      <c r="G47" s="322"/>
      <c r="H47" s="323"/>
      <c r="I47" s="323"/>
      <c r="J47" s="323"/>
      <c r="K47" s="323"/>
      <c r="L47" s="324"/>
      <c r="M47" s="303"/>
      <c r="N47" s="95"/>
    </row>
    <row r="48" spans="1:14" ht="12.75">
      <c r="A48" s="305"/>
      <c r="B48" s="309"/>
      <c r="C48" s="166"/>
      <c r="D48" s="166"/>
      <c r="E48" s="166"/>
      <c r="F48" s="166"/>
      <c r="G48" s="168"/>
      <c r="H48" s="233"/>
      <c r="I48" s="234"/>
      <c r="J48" s="235"/>
      <c r="K48" s="168"/>
      <c r="L48" s="169"/>
      <c r="M48" s="311"/>
      <c r="N48" s="95"/>
    </row>
    <row r="49" spans="1:14" ht="12.75">
      <c r="A49" s="305"/>
      <c r="B49" s="309"/>
      <c r="C49" s="166"/>
      <c r="D49" s="166"/>
      <c r="E49" s="166"/>
      <c r="F49" s="166"/>
      <c r="G49" s="168"/>
      <c r="H49" s="233"/>
      <c r="I49" s="234"/>
      <c r="J49" s="235"/>
      <c r="K49" s="168"/>
      <c r="L49" s="169"/>
      <c r="M49" s="312"/>
      <c r="N49" s="95"/>
    </row>
    <row r="50" spans="1:14" ht="12.75">
      <c r="A50" s="305"/>
      <c r="B50" s="309"/>
      <c r="C50" s="166"/>
      <c r="D50" s="166"/>
      <c r="E50" s="166"/>
      <c r="F50" s="166"/>
      <c r="G50" s="171"/>
      <c r="H50" s="171"/>
      <c r="I50" s="236"/>
      <c r="J50" s="237"/>
      <c r="K50" s="171"/>
      <c r="L50" s="169"/>
      <c r="M50" s="312"/>
      <c r="N50" s="95"/>
    </row>
    <row r="51" spans="1:14" ht="12.75">
      <c r="A51" s="305"/>
      <c r="B51" s="309"/>
      <c r="C51" s="166"/>
      <c r="D51" s="166"/>
      <c r="E51" s="166"/>
      <c r="F51" s="166"/>
      <c r="G51" s="171"/>
      <c r="H51" s="171"/>
      <c r="I51" s="236"/>
      <c r="J51" s="237"/>
      <c r="K51" s="171"/>
      <c r="L51" s="169"/>
      <c r="M51" s="312"/>
      <c r="N51" s="95"/>
    </row>
    <row r="52" spans="1:14" ht="12.75">
      <c r="A52" s="305"/>
      <c r="B52" s="309"/>
      <c r="C52" s="166"/>
      <c r="D52" s="166"/>
      <c r="E52" s="166"/>
      <c r="F52" s="166"/>
      <c r="G52" s="171"/>
      <c r="H52" s="171"/>
      <c r="I52" s="236"/>
      <c r="J52" s="237"/>
      <c r="K52" s="171"/>
      <c r="L52" s="169"/>
      <c r="M52" s="312"/>
      <c r="N52" s="95"/>
    </row>
    <row r="53" spans="1:14" ht="12.75">
      <c r="A53" s="305"/>
      <c r="B53" s="309"/>
      <c r="C53" s="166"/>
      <c r="D53" s="166"/>
      <c r="E53" s="166"/>
      <c r="F53" s="166"/>
      <c r="G53" s="171"/>
      <c r="H53" s="171"/>
      <c r="I53" s="236"/>
      <c r="J53" s="237"/>
      <c r="K53" s="171"/>
      <c r="L53" s="169"/>
      <c r="M53" s="312"/>
      <c r="N53" s="95"/>
    </row>
    <row r="54" spans="1:14" ht="12.75">
      <c r="A54" s="305"/>
      <c r="B54" s="309"/>
      <c r="C54" s="166"/>
      <c r="D54" s="166"/>
      <c r="E54" s="166"/>
      <c r="F54" s="166"/>
      <c r="G54" s="171"/>
      <c r="H54" s="171"/>
      <c r="I54" s="236"/>
      <c r="J54" s="237"/>
      <c r="K54" s="171"/>
      <c r="L54" s="169"/>
      <c r="M54" s="312"/>
      <c r="N54" s="95"/>
    </row>
    <row r="55" spans="1:14" ht="12.75">
      <c r="A55" s="306"/>
      <c r="B55" s="309"/>
      <c r="C55" s="166"/>
      <c r="D55" s="166"/>
      <c r="E55" s="166"/>
      <c r="F55" s="166"/>
      <c r="G55" s="171"/>
      <c r="H55" s="171"/>
      <c r="I55" s="236"/>
      <c r="J55" s="237"/>
      <c r="K55" s="171"/>
      <c r="L55" s="169"/>
      <c r="M55" s="312"/>
      <c r="N55" s="95"/>
    </row>
    <row r="56" spans="1:14" ht="12.75">
      <c r="A56" s="306"/>
      <c r="B56" s="309"/>
      <c r="C56" s="166"/>
      <c r="D56" s="166"/>
      <c r="E56" s="166"/>
      <c r="F56" s="166"/>
      <c r="G56" s="171"/>
      <c r="H56" s="171"/>
      <c r="I56" s="236"/>
      <c r="J56" s="237"/>
      <c r="K56" s="171"/>
      <c r="L56" s="169"/>
      <c r="M56" s="312"/>
      <c r="N56" s="95"/>
    </row>
    <row r="57" spans="1:14" ht="12.75">
      <c r="A57" s="306"/>
      <c r="B57" s="309"/>
      <c r="C57" s="166"/>
      <c r="D57" s="166"/>
      <c r="E57" s="166"/>
      <c r="F57" s="166"/>
      <c r="G57" s="171"/>
      <c r="H57" s="171"/>
      <c r="I57" s="236"/>
      <c r="J57" s="237"/>
      <c r="K57" s="171"/>
      <c r="L57" s="169"/>
      <c r="M57" s="312"/>
      <c r="N57" s="95"/>
    </row>
    <row r="58" spans="1:14" ht="12.75">
      <c r="A58" s="306"/>
      <c r="B58" s="309"/>
      <c r="C58" s="166"/>
      <c r="D58" s="166"/>
      <c r="E58" s="166"/>
      <c r="F58" s="166"/>
      <c r="G58" s="171"/>
      <c r="H58" s="171"/>
      <c r="I58" s="236"/>
      <c r="J58" s="237"/>
      <c r="K58" s="171"/>
      <c r="L58" s="169"/>
      <c r="M58" s="312"/>
      <c r="N58" s="95"/>
    </row>
    <row r="59" spans="1:14" ht="12.75">
      <c r="A59" s="306"/>
      <c r="B59" s="309"/>
      <c r="C59" s="166"/>
      <c r="D59" s="166"/>
      <c r="E59" s="166"/>
      <c r="F59" s="166"/>
      <c r="G59" s="171"/>
      <c r="H59" s="171"/>
      <c r="I59" s="236"/>
      <c r="J59" s="237"/>
      <c r="K59" s="171"/>
      <c r="L59" s="169"/>
      <c r="M59" s="312"/>
      <c r="N59" s="95"/>
    </row>
    <row r="60" spans="1:14" ht="12.75">
      <c r="A60" s="306"/>
      <c r="B60" s="309"/>
      <c r="C60" s="166"/>
      <c r="D60" s="166"/>
      <c r="E60" s="166"/>
      <c r="F60" s="166"/>
      <c r="G60" s="171"/>
      <c r="H60" s="171"/>
      <c r="I60" s="236"/>
      <c r="J60" s="237"/>
      <c r="K60" s="171"/>
      <c r="L60" s="169"/>
      <c r="M60" s="312"/>
      <c r="N60" s="95"/>
    </row>
    <row r="61" spans="1:14" ht="12.75">
      <c r="A61" s="306"/>
      <c r="B61" s="309"/>
      <c r="C61" s="166"/>
      <c r="D61" s="166"/>
      <c r="E61" s="166"/>
      <c r="F61" s="166"/>
      <c r="G61" s="171"/>
      <c r="H61" s="171"/>
      <c r="I61" s="236"/>
      <c r="J61" s="237"/>
      <c r="K61" s="171"/>
      <c r="L61" s="169"/>
      <c r="M61" s="312"/>
      <c r="N61" s="95"/>
    </row>
    <row r="62" spans="1:14" ht="12.75">
      <c r="A62" s="307"/>
      <c r="B62" s="310"/>
      <c r="C62" s="173"/>
      <c r="D62" s="173"/>
      <c r="E62" s="173"/>
      <c r="F62" s="173"/>
      <c r="G62" s="173"/>
      <c r="H62" s="173"/>
      <c r="I62" s="238"/>
      <c r="J62" s="239"/>
      <c r="K62" s="173"/>
      <c r="L62" s="240"/>
      <c r="M62" s="313"/>
      <c r="N62" s="95"/>
    </row>
    <row r="63" spans="1:14" ht="12.75">
      <c r="A63" s="109"/>
      <c r="B63" s="314">
        <f>eelarve!E79</f>
        <v>0</v>
      </c>
      <c r="C63" s="314">
        <f>eelarve!F79</f>
        <v>0</v>
      </c>
      <c r="D63" s="314">
        <f>eelarve!G79</f>
        <v>0</v>
      </c>
      <c r="E63" s="314">
        <f>eelarve!H79</f>
        <v>0</v>
      </c>
      <c r="F63" s="314">
        <f>eelarve!I79</f>
        <v>0</v>
      </c>
      <c r="G63" s="316"/>
      <c r="H63" s="317"/>
      <c r="I63" s="317"/>
      <c r="J63" s="317"/>
      <c r="K63" s="317"/>
      <c r="L63" s="318"/>
      <c r="M63" s="301">
        <f>B63-C65-D65-E65-F65</f>
        <v>0</v>
      </c>
      <c r="N63" s="95"/>
    </row>
    <row r="64" spans="1:14" ht="5.25" customHeight="1">
      <c r="A64" s="353">
        <f>eelarve!A79</f>
        <v>0</v>
      </c>
      <c r="B64" s="315"/>
      <c r="C64" s="315"/>
      <c r="D64" s="315"/>
      <c r="E64" s="315"/>
      <c r="F64" s="315"/>
      <c r="G64" s="319"/>
      <c r="H64" s="320"/>
      <c r="I64" s="320"/>
      <c r="J64" s="320"/>
      <c r="K64" s="320"/>
      <c r="L64" s="321"/>
      <c r="M64" s="302"/>
      <c r="N64" s="95"/>
    </row>
    <row r="65" spans="1:14" ht="17.25" customHeight="1">
      <c r="A65" s="353"/>
      <c r="B65" s="308"/>
      <c r="C65" s="111">
        <f>SUM(C66:C80)</f>
        <v>0</v>
      </c>
      <c r="D65" s="111">
        <f>SUM(D66:D80)</f>
        <v>0</v>
      </c>
      <c r="E65" s="111">
        <f>SUM(E66:E80)</f>
        <v>0</v>
      </c>
      <c r="F65" s="111">
        <f>SUM(F66:F80)</f>
        <v>0</v>
      </c>
      <c r="G65" s="322"/>
      <c r="H65" s="323"/>
      <c r="I65" s="323"/>
      <c r="J65" s="323"/>
      <c r="K65" s="323"/>
      <c r="L65" s="324"/>
      <c r="M65" s="303"/>
      <c r="N65" s="95"/>
    </row>
    <row r="66" spans="1:14" ht="12.75">
      <c r="A66" s="354"/>
      <c r="B66" s="309"/>
      <c r="C66" s="166"/>
      <c r="D66" s="166"/>
      <c r="E66" s="166"/>
      <c r="F66" s="166"/>
      <c r="G66" s="168"/>
      <c r="H66" s="233"/>
      <c r="I66" s="234"/>
      <c r="J66" s="235"/>
      <c r="K66" s="168"/>
      <c r="L66" s="169"/>
      <c r="M66" s="311"/>
      <c r="N66" s="95"/>
    </row>
    <row r="67" spans="1:14" ht="12.75">
      <c r="A67" s="354"/>
      <c r="B67" s="309"/>
      <c r="C67" s="166"/>
      <c r="D67" s="166"/>
      <c r="E67" s="166"/>
      <c r="F67" s="166"/>
      <c r="G67" s="168"/>
      <c r="H67" s="233"/>
      <c r="I67" s="234"/>
      <c r="J67" s="235"/>
      <c r="K67" s="168"/>
      <c r="L67" s="169"/>
      <c r="M67" s="312"/>
      <c r="N67" s="95"/>
    </row>
    <row r="68" spans="1:14" ht="12.75">
      <c r="A68" s="354"/>
      <c r="B68" s="309"/>
      <c r="C68" s="166"/>
      <c r="D68" s="166"/>
      <c r="E68" s="166"/>
      <c r="F68" s="166"/>
      <c r="G68" s="171"/>
      <c r="H68" s="171"/>
      <c r="I68" s="236"/>
      <c r="J68" s="237"/>
      <c r="K68" s="171"/>
      <c r="L68" s="169"/>
      <c r="M68" s="312"/>
      <c r="N68" s="95"/>
    </row>
    <row r="69" spans="1:14" ht="12.75">
      <c r="A69" s="354"/>
      <c r="B69" s="309"/>
      <c r="C69" s="166"/>
      <c r="D69" s="166"/>
      <c r="E69" s="166"/>
      <c r="F69" s="166"/>
      <c r="G69" s="171"/>
      <c r="H69" s="171"/>
      <c r="I69" s="236"/>
      <c r="J69" s="237"/>
      <c r="K69" s="171"/>
      <c r="L69" s="169"/>
      <c r="M69" s="312"/>
      <c r="N69" s="95"/>
    </row>
    <row r="70" spans="1:14" ht="12.75">
      <c r="A70" s="354"/>
      <c r="B70" s="309"/>
      <c r="C70" s="166"/>
      <c r="D70" s="166"/>
      <c r="E70" s="166"/>
      <c r="F70" s="166"/>
      <c r="G70" s="171"/>
      <c r="H70" s="171"/>
      <c r="I70" s="236"/>
      <c r="J70" s="237"/>
      <c r="K70" s="171"/>
      <c r="L70" s="169"/>
      <c r="M70" s="312"/>
      <c r="N70" s="95"/>
    </row>
    <row r="71" spans="1:14" ht="12.75">
      <c r="A71" s="354"/>
      <c r="B71" s="309"/>
      <c r="C71" s="166"/>
      <c r="D71" s="166"/>
      <c r="E71" s="166"/>
      <c r="F71" s="166"/>
      <c r="G71" s="171"/>
      <c r="H71" s="171"/>
      <c r="I71" s="236"/>
      <c r="J71" s="237"/>
      <c r="K71" s="171"/>
      <c r="L71" s="169"/>
      <c r="M71" s="312"/>
      <c r="N71" s="95"/>
    </row>
    <row r="72" spans="1:14" ht="12.75">
      <c r="A72" s="354"/>
      <c r="B72" s="309"/>
      <c r="C72" s="166"/>
      <c r="D72" s="166"/>
      <c r="E72" s="166"/>
      <c r="F72" s="166"/>
      <c r="G72" s="171"/>
      <c r="H72" s="171"/>
      <c r="I72" s="236"/>
      <c r="J72" s="237"/>
      <c r="K72" s="171"/>
      <c r="L72" s="169"/>
      <c r="M72" s="312"/>
      <c r="N72" s="95"/>
    </row>
    <row r="73" spans="1:14" ht="12.75">
      <c r="A73" s="355"/>
      <c r="B73" s="309"/>
      <c r="C73" s="166"/>
      <c r="D73" s="166"/>
      <c r="E73" s="166"/>
      <c r="F73" s="166"/>
      <c r="G73" s="171"/>
      <c r="H73" s="171"/>
      <c r="I73" s="236"/>
      <c r="J73" s="237"/>
      <c r="K73" s="171"/>
      <c r="L73" s="169"/>
      <c r="M73" s="312"/>
      <c r="N73" s="95"/>
    </row>
    <row r="74" spans="1:14" ht="12.75">
      <c r="A74" s="355"/>
      <c r="B74" s="309"/>
      <c r="C74" s="166"/>
      <c r="D74" s="166"/>
      <c r="E74" s="166"/>
      <c r="F74" s="166"/>
      <c r="G74" s="171"/>
      <c r="H74" s="171"/>
      <c r="I74" s="236"/>
      <c r="J74" s="237"/>
      <c r="K74" s="171"/>
      <c r="L74" s="169"/>
      <c r="M74" s="312"/>
      <c r="N74" s="95"/>
    </row>
    <row r="75" spans="1:14" ht="12.75">
      <c r="A75" s="355"/>
      <c r="B75" s="309"/>
      <c r="C75" s="166"/>
      <c r="D75" s="166"/>
      <c r="E75" s="166"/>
      <c r="F75" s="166"/>
      <c r="G75" s="171"/>
      <c r="H75" s="171"/>
      <c r="I75" s="236"/>
      <c r="J75" s="237"/>
      <c r="K75" s="171"/>
      <c r="L75" s="169"/>
      <c r="M75" s="312"/>
      <c r="N75" s="95"/>
    </row>
    <row r="76" spans="1:14" ht="12.75">
      <c r="A76" s="355"/>
      <c r="B76" s="309"/>
      <c r="C76" s="166"/>
      <c r="D76" s="166"/>
      <c r="E76" s="166"/>
      <c r="F76" s="166"/>
      <c r="G76" s="171"/>
      <c r="H76" s="171"/>
      <c r="I76" s="236"/>
      <c r="J76" s="237"/>
      <c r="K76" s="171"/>
      <c r="L76" s="169"/>
      <c r="M76" s="312"/>
      <c r="N76" s="95"/>
    </row>
    <row r="77" spans="1:14" ht="12.75">
      <c r="A77" s="355"/>
      <c r="B77" s="309"/>
      <c r="C77" s="166"/>
      <c r="D77" s="166"/>
      <c r="E77" s="166"/>
      <c r="F77" s="166"/>
      <c r="G77" s="171"/>
      <c r="H77" s="171"/>
      <c r="I77" s="236"/>
      <c r="J77" s="237"/>
      <c r="K77" s="171"/>
      <c r="L77" s="169"/>
      <c r="M77" s="312"/>
      <c r="N77" s="95"/>
    </row>
    <row r="78" spans="1:14" ht="12.75">
      <c r="A78" s="355"/>
      <c r="B78" s="309"/>
      <c r="C78" s="166"/>
      <c r="D78" s="166"/>
      <c r="E78" s="166"/>
      <c r="F78" s="166"/>
      <c r="G78" s="171"/>
      <c r="H78" s="171"/>
      <c r="I78" s="236"/>
      <c r="J78" s="237"/>
      <c r="K78" s="171"/>
      <c r="L78" s="169"/>
      <c r="M78" s="312"/>
      <c r="N78" s="95"/>
    </row>
    <row r="79" spans="1:14" ht="12.75">
      <c r="A79" s="355"/>
      <c r="B79" s="309"/>
      <c r="C79" s="166"/>
      <c r="D79" s="166"/>
      <c r="E79" s="166"/>
      <c r="F79" s="166"/>
      <c r="G79" s="171"/>
      <c r="H79" s="171"/>
      <c r="I79" s="236"/>
      <c r="J79" s="237"/>
      <c r="K79" s="171"/>
      <c r="L79" s="169"/>
      <c r="M79" s="312"/>
      <c r="N79" s="95"/>
    </row>
    <row r="80" spans="1:14" ht="12.75">
      <c r="A80" s="356"/>
      <c r="B80" s="310"/>
      <c r="C80" s="173"/>
      <c r="D80" s="173"/>
      <c r="E80" s="173"/>
      <c r="F80" s="173"/>
      <c r="G80" s="173"/>
      <c r="H80" s="173"/>
      <c r="I80" s="238"/>
      <c r="J80" s="239"/>
      <c r="K80" s="173"/>
      <c r="L80" s="240"/>
      <c r="M80" s="313"/>
      <c r="N80" s="95"/>
    </row>
    <row r="81" spans="1:14" ht="12.75" customHeight="1">
      <c r="A81" s="109"/>
      <c r="B81" s="314">
        <f>eelarve!E80</f>
        <v>0</v>
      </c>
      <c r="C81" s="314">
        <f>eelarve!F80</f>
        <v>0</v>
      </c>
      <c r="D81" s="314">
        <f>eelarve!G80</f>
        <v>0</v>
      </c>
      <c r="E81" s="314">
        <f>eelarve!H80</f>
        <v>0</v>
      </c>
      <c r="F81" s="314">
        <f>eelarve!I80</f>
        <v>0</v>
      </c>
      <c r="G81" s="316"/>
      <c r="H81" s="317"/>
      <c r="I81" s="317"/>
      <c r="J81" s="317"/>
      <c r="K81" s="317"/>
      <c r="L81" s="318"/>
      <c r="M81" s="301">
        <f>B81-C83-D83-E83-F83</f>
        <v>0</v>
      </c>
      <c r="N81" s="95"/>
    </row>
    <row r="82" spans="1:14" ht="3" customHeight="1">
      <c r="A82" s="304">
        <f>eelarve!A80</f>
        <v>0</v>
      </c>
      <c r="B82" s="315"/>
      <c r="C82" s="315"/>
      <c r="D82" s="315"/>
      <c r="E82" s="315"/>
      <c r="F82" s="315"/>
      <c r="G82" s="319"/>
      <c r="H82" s="320"/>
      <c r="I82" s="320"/>
      <c r="J82" s="320"/>
      <c r="K82" s="320"/>
      <c r="L82" s="321"/>
      <c r="M82" s="302"/>
      <c r="N82" s="95"/>
    </row>
    <row r="83" spans="1:14" ht="14.25" customHeight="1">
      <c r="A83" s="304"/>
      <c r="B83" s="308"/>
      <c r="C83" s="111">
        <f>SUM(C84:C98)</f>
        <v>0</v>
      </c>
      <c r="D83" s="111">
        <f>SUM(D84:D98)</f>
        <v>0</v>
      </c>
      <c r="E83" s="111">
        <f>SUM(E84:E98)</f>
        <v>0</v>
      </c>
      <c r="F83" s="111">
        <f>SUM(F84:F98)</f>
        <v>0</v>
      </c>
      <c r="G83" s="322"/>
      <c r="H83" s="323"/>
      <c r="I83" s="323"/>
      <c r="J83" s="323"/>
      <c r="K83" s="323"/>
      <c r="L83" s="324"/>
      <c r="M83" s="303"/>
      <c r="N83" s="95"/>
    </row>
    <row r="84" spans="1:14" ht="12.75">
      <c r="A84" s="305"/>
      <c r="B84" s="309"/>
      <c r="C84" s="166"/>
      <c r="D84" s="166"/>
      <c r="E84" s="166"/>
      <c r="F84" s="166"/>
      <c r="G84" s="168"/>
      <c r="H84" s="233"/>
      <c r="I84" s="234"/>
      <c r="J84" s="235"/>
      <c r="K84" s="168"/>
      <c r="L84" s="169"/>
      <c r="M84" s="311"/>
      <c r="N84" s="95"/>
    </row>
    <row r="85" spans="1:14" ht="12.75">
      <c r="A85" s="305"/>
      <c r="B85" s="309"/>
      <c r="C85" s="166"/>
      <c r="D85" s="166"/>
      <c r="E85" s="166"/>
      <c r="F85" s="166"/>
      <c r="G85" s="168"/>
      <c r="H85" s="233"/>
      <c r="I85" s="234"/>
      <c r="J85" s="235"/>
      <c r="K85" s="168"/>
      <c r="L85" s="169"/>
      <c r="M85" s="312"/>
      <c r="N85" s="95"/>
    </row>
    <row r="86" spans="1:14" ht="12.75">
      <c r="A86" s="305"/>
      <c r="B86" s="309"/>
      <c r="C86" s="166"/>
      <c r="D86" s="166"/>
      <c r="E86" s="166"/>
      <c r="F86" s="166"/>
      <c r="G86" s="171"/>
      <c r="H86" s="171"/>
      <c r="I86" s="236"/>
      <c r="J86" s="237"/>
      <c r="K86" s="171"/>
      <c r="L86" s="169"/>
      <c r="M86" s="312"/>
      <c r="N86" s="95"/>
    </row>
    <row r="87" spans="1:14" ht="12.75">
      <c r="A87" s="305"/>
      <c r="B87" s="309"/>
      <c r="C87" s="166"/>
      <c r="D87" s="166"/>
      <c r="E87" s="166"/>
      <c r="F87" s="166"/>
      <c r="G87" s="171"/>
      <c r="H87" s="171"/>
      <c r="I87" s="236"/>
      <c r="J87" s="237"/>
      <c r="K87" s="171"/>
      <c r="L87" s="169"/>
      <c r="M87" s="312"/>
      <c r="N87" s="95"/>
    </row>
    <row r="88" spans="1:14" ht="12.75">
      <c r="A88" s="305"/>
      <c r="B88" s="309"/>
      <c r="C88" s="166"/>
      <c r="D88" s="166"/>
      <c r="E88" s="166"/>
      <c r="F88" s="166"/>
      <c r="G88" s="171"/>
      <c r="H88" s="171"/>
      <c r="I88" s="236"/>
      <c r="J88" s="237"/>
      <c r="K88" s="171"/>
      <c r="L88" s="169"/>
      <c r="M88" s="312"/>
      <c r="N88" s="95"/>
    </row>
    <row r="89" spans="1:14" ht="12.75">
      <c r="A89" s="305"/>
      <c r="B89" s="309"/>
      <c r="C89" s="166"/>
      <c r="D89" s="166"/>
      <c r="E89" s="166"/>
      <c r="F89" s="166"/>
      <c r="G89" s="171"/>
      <c r="H89" s="171"/>
      <c r="I89" s="236"/>
      <c r="J89" s="237"/>
      <c r="K89" s="171"/>
      <c r="L89" s="169"/>
      <c r="M89" s="312"/>
      <c r="N89" s="95"/>
    </row>
    <row r="90" spans="1:14" ht="12.75">
      <c r="A90" s="305"/>
      <c r="B90" s="309"/>
      <c r="C90" s="166"/>
      <c r="D90" s="166"/>
      <c r="E90" s="166"/>
      <c r="F90" s="166"/>
      <c r="G90" s="171"/>
      <c r="H90" s="171"/>
      <c r="I90" s="236"/>
      <c r="J90" s="237"/>
      <c r="K90" s="171"/>
      <c r="L90" s="169"/>
      <c r="M90" s="312"/>
      <c r="N90" s="95"/>
    </row>
    <row r="91" spans="1:14" ht="12.75">
      <c r="A91" s="306"/>
      <c r="B91" s="309"/>
      <c r="C91" s="166"/>
      <c r="D91" s="166"/>
      <c r="E91" s="166"/>
      <c r="F91" s="166"/>
      <c r="G91" s="171"/>
      <c r="H91" s="171"/>
      <c r="I91" s="236"/>
      <c r="J91" s="237"/>
      <c r="K91" s="171"/>
      <c r="L91" s="169"/>
      <c r="M91" s="312"/>
      <c r="N91" s="95"/>
    </row>
    <row r="92" spans="1:14" ht="12.75">
      <c r="A92" s="306"/>
      <c r="B92" s="309"/>
      <c r="C92" s="166"/>
      <c r="D92" s="166"/>
      <c r="E92" s="166"/>
      <c r="F92" s="166"/>
      <c r="G92" s="171"/>
      <c r="H92" s="171"/>
      <c r="I92" s="236"/>
      <c r="J92" s="237"/>
      <c r="K92" s="171"/>
      <c r="L92" s="169"/>
      <c r="M92" s="312"/>
      <c r="N92" s="95"/>
    </row>
    <row r="93" spans="1:14" ht="12.75">
      <c r="A93" s="306"/>
      <c r="B93" s="309"/>
      <c r="C93" s="166"/>
      <c r="D93" s="166"/>
      <c r="E93" s="166"/>
      <c r="F93" s="166"/>
      <c r="G93" s="171"/>
      <c r="H93" s="171"/>
      <c r="I93" s="236"/>
      <c r="J93" s="237"/>
      <c r="K93" s="171"/>
      <c r="L93" s="169"/>
      <c r="M93" s="312"/>
      <c r="N93" s="95"/>
    </row>
    <row r="94" spans="1:14" ht="12.75">
      <c r="A94" s="306"/>
      <c r="B94" s="309"/>
      <c r="C94" s="166"/>
      <c r="D94" s="166"/>
      <c r="E94" s="166"/>
      <c r="F94" s="166"/>
      <c r="G94" s="171"/>
      <c r="H94" s="171"/>
      <c r="I94" s="236"/>
      <c r="J94" s="237"/>
      <c r="K94" s="171"/>
      <c r="L94" s="169"/>
      <c r="M94" s="312"/>
      <c r="N94" s="95"/>
    </row>
    <row r="95" spans="1:14" ht="12.75">
      <c r="A95" s="306"/>
      <c r="B95" s="309"/>
      <c r="C95" s="166"/>
      <c r="D95" s="166"/>
      <c r="E95" s="166"/>
      <c r="F95" s="166"/>
      <c r="G95" s="171"/>
      <c r="H95" s="171"/>
      <c r="I95" s="236"/>
      <c r="J95" s="237"/>
      <c r="K95" s="171"/>
      <c r="L95" s="169"/>
      <c r="M95" s="312"/>
      <c r="N95" s="95"/>
    </row>
    <row r="96" spans="1:14" ht="12.75">
      <c r="A96" s="306"/>
      <c r="B96" s="309"/>
      <c r="C96" s="166"/>
      <c r="D96" s="166"/>
      <c r="E96" s="166"/>
      <c r="F96" s="166"/>
      <c r="G96" s="171"/>
      <c r="H96" s="171"/>
      <c r="I96" s="236"/>
      <c r="J96" s="237"/>
      <c r="K96" s="171"/>
      <c r="L96" s="169"/>
      <c r="M96" s="312"/>
      <c r="N96" s="95"/>
    </row>
    <row r="97" spans="1:14" ht="12.75">
      <c r="A97" s="306"/>
      <c r="B97" s="309"/>
      <c r="C97" s="166"/>
      <c r="D97" s="166"/>
      <c r="E97" s="166"/>
      <c r="F97" s="166"/>
      <c r="G97" s="171"/>
      <c r="H97" s="171"/>
      <c r="I97" s="236"/>
      <c r="J97" s="237"/>
      <c r="K97" s="171"/>
      <c r="L97" s="169"/>
      <c r="M97" s="312"/>
      <c r="N97" s="95"/>
    </row>
    <row r="98" spans="1:14" ht="12.75">
      <c r="A98" s="307"/>
      <c r="B98" s="310"/>
      <c r="C98" s="173"/>
      <c r="D98" s="173"/>
      <c r="E98" s="173"/>
      <c r="F98" s="173"/>
      <c r="G98" s="173"/>
      <c r="H98" s="173"/>
      <c r="I98" s="238"/>
      <c r="J98" s="239"/>
      <c r="K98" s="173"/>
      <c r="L98" s="240"/>
      <c r="M98" s="313"/>
      <c r="N98" s="95"/>
    </row>
    <row r="99" spans="1:14" ht="12.75">
      <c r="A99" s="95"/>
      <c r="B99" s="114"/>
      <c r="C99" s="114"/>
      <c r="D99" s="114"/>
      <c r="E99" s="114"/>
      <c r="F99" s="114"/>
      <c r="G99" s="114"/>
      <c r="H99" s="114"/>
      <c r="I99" s="114"/>
      <c r="J99" s="153"/>
      <c r="K99" s="114"/>
      <c r="L99" s="114"/>
      <c r="M99" s="114"/>
      <c r="N99" s="95"/>
    </row>
  </sheetData>
  <sheetProtection password="CA1D" sheet="1" insertRows="0"/>
  <mergeCells count="63"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0070C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5.57421875" style="86" customWidth="1"/>
    <col min="2" max="2" width="9.140625" style="90" customWidth="1"/>
    <col min="3" max="4" width="10.421875" style="90" customWidth="1"/>
    <col min="5" max="6" width="9.140625" style="90" customWidth="1"/>
    <col min="7" max="7" width="13.8515625" style="90" customWidth="1"/>
    <col min="8" max="8" width="12.140625" style="90" customWidth="1"/>
    <col min="9" max="9" width="11.7109375" style="90" customWidth="1"/>
    <col min="10" max="10" width="48.57421875" style="154" customWidth="1"/>
    <col min="11" max="11" width="10.8515625" style="90" customWidth="1"/>
    <col min="12" max="13" width="11.57421875" style="90" customWidth="1"/>
    <col min="14" max="14" width="6.140625" style="86" customWidth="1"/>
    <col min="15" max="16384" width="9.140625" style="86" customWidth="1"/>
  </cols>
  <sheetData>
    <row r="1" spans="1:14" ht="7.5" customHeight="1">
      <c r="A1" s="91"/>
      <c r="B1" s="92"/>
      <c r="C1" s="92"/>
      <c r="D1" s="92">
        <f>eelarve!B4</f>
        <v>0</v>
      </c>
      <c r="E1" s="92"/>
      <c r="F1" s="92"/>
      <c r="G1" s="92"/>
      <c r="H1" s="92"/>
      <c r="I1" s="93"/>
      <c r="J1" s="152"/>
      <c r="K1" s="94"/>
      <c r="L1" s="94"/>
      <c r="M1" s="92"/>
      <c r="N1" s="95"/>
    </row>
    <row r="2" spans="1:14" ht="15">
      <c r="A2" s="96" t="s">
        <v>53</v>
      </c>
      <c r="B2" s="92"/>
      <c r="C2" s="92"/>
      <c r="D2" s="92"/>
      <c r="E2" s="92"/>
      <c r="F2" s="92"/>
      <c r="G2" s="92"/>
      <c r="H2" s="92"/>
      <c r="I2" s="93"/>
      <c r="J2" s="351" t="str">
        <f>'1. Tööjõukulud'!J2:J3</f>
        <v>KÜSK projektiga seotud kulude tähis toetuse saaja raamatupidamisdokumentidel:</v>
      </c>
      <c r="K2" s="352" t="s">
        <v>48</v>
      </c>
      <c r="L2" s="352"/>
      <c r="M2" s="128">
        <f>'1. Tööjõukulud'!M2</f>
        <v>0</v>
      </c>
      <c r="N2" s="95"/>
    </row>
    <row r="3" spans="1:14" ht="16.5" customHeight="1">
      <c r="A3" s="116" t="s">
        <v>41</v>
      </c>
      <c r="B3" s="117">
        <f>eelarve!E81</f>
        <v>0</v>
      </c>
      <c r="C3" s="117">
        <f>eelarve!F81</f>
        <v>0</v>
      </c>
      <c r="D3" s="117">
        <f>eelarve!G81</f>
        <v>0</v>
      </c>
      <c r="E3" s="117">
        <f>eelarve!H81</f>
        <v>0</v>
      </c>
      <c r="F3" s="117">
        <f>eelarve!I81</f>
        <v>0</v>
      </c>
      <c r="G3" s="97"/>
      <c r="H3" s="92"/>
      <c r="I3" s="98"/>
      <c r="J3" s="351"/>
      <c r="K3" s="94"/>
      <c r="L3" s="94"/>
      <c r="M3" s="120" t="s">
        <v>44</v>
      </c>
      <c r="N3" s="95"/>
    </row>
    <row r="4" spans="1:14" s="87" customFormat="1" ht="17.25" customHeight="1">
      <c r="A4" s="99" t="s">
        <v>42</v>
      </c>
      <c r="B4" s="100"/>
      <c r="C4" s="100">
        <f>C11+C29+C47+C65+C83</f>
        <v>0</v>
      </c>
      <c r="D4" s="100">
        <f>D11+D29+D47+D65+D83</f>
        <v>0</v>
      </c>
      <c r="E4" s="100">
        <f>E11+E29+E47+E65+E83</f>
        <v>0</v>
      </c>
      <c r="F4" s="100">
        <f>F11+F29+F47+F65+F83</f>
        <v>0</v>
      </c>
      <c r="G4" s="101"/>
      <c r="H4" s="101"/>
      <c r="I4" s="102"/>
      <c r="J4" s="155">
        <f>'1. Tööjõukulud'!J4</f>
        <v>0</v>
      </c>
      <c r="K4" s="103"/>
      <c r="L4" s="103"/>
      <c r="M4" s="115">
        <f>B3-C4-D4-E4-F4</f>
        <v>0</v>
      </c>
      <c r="N4" s="104"/>
    </row>
    <row r="5" spans="1:14" ht="16.5" customHeight="1">
      <c r="A5" s="105"/>
      <c r="B5" s="118" t="e">
        <f>(C4+D4+E4+F4)/B3</f>
        <v>#DIV/0!</v>
      </c>
      <c r="C5" s="119">
        <f>IF(C3&gt;0,C4/C3,"")</f>
      </c>
      <c r="D5" s="119">
        <f>IF(D3&gt;0,D4/D3,"")</f>
      </c>
      <c r="E5" s="119">
        <f>IF(E3&gt;0,E4/E3,"")</f>
      </c>
      <c r="F5" s="119">
        <f>IF(F3&gt;0,F4/F3,"")</f>
      </c>
      <c r="G5" s="92"/>
      <c r="H5" s="92"/>
      <c r="I5" s="93"/>
      <c r="J5" s="152"/>
      <c r="K5" s="94"/>
      <c r="L5" s="94"/>
      <c r="M5" s="92"/>
      <c r="N5" s="95"/>
    </row>
    <row r="6" spans="1:14" s="88" customFormat="1" ht="17.25" customHeight="1">
      <c r="A6" s="334" t="s">
        <v>35</v>
      </c>
      <c r="B6" s="331" t="s">
        <v>29</v>
      </c>
      <c r="C6" s="344" t="s">
        <v>30</v>
      </c>
      <c r="D6" s="344"/>
      <c r="E6" s="344"/>
      <c r="F6" s="344"/>
      <c r="G6" s="345"/>
      <c r="H6" s="345"/>
      <c r="I6" s="345"/>
      <c r="J6" s="345"/>
      <c r="K6" s="345"/>
      <c r="L6" s="346"/>
      <c r="M6" s="347" t="s">
        <v>40</v>
      </c>
      <c r="N6" s="106"/>
    </row>
    <row r="7" spans="1:14" s="88" customFormat="1" ht="15.75" customHeight="1">
      <c r="A7" s="335"/>
      <c r="B7" s="332"/>
      <c r="C7" s="337" t="s">
        <v>31</v>
      </c>
      <c r="D7" s="338"/>
      <c r="E7" s="338"/>
      <c r="F7" s="339"/>
      <c r="G7" s="340" t="s">
        <v>43</v>
      </c>
      <c r="H7" s="342" t="s">
        <v>32</v>
      </c>
      <c r="I7" s="340" t="s">
        <v>33</v>
      </c>
      <c r="J7" s="325" t="s">
        <v>34</v>
      </c>
      <c r="K7" s="327" t="s">
        <v>108</v>
      </c>
      <c r="L7" s="329" t="s">
        <v>36</v>
      </c>
      <c r="M7" s="348"/>
      <c r="N7" s="106"/>
    </row>
    <row r="8" spans="1:14" ht="51.75" customHeight="1">
      <c r="A8" s="336"/>
      <c r="B8" s="333"/>
      <c r="C8" s="107" t="s">
        <v>6</v>
      </c>
      <c r="D8" s="107" t="s">
        <v>38</v>
      </c>
      <c r="E8" s="108" t="s">
        <v>37</v>
      </c>
      <c r="F8" s="108" t="s">
        <v>39</v>
      </c>
      <c r="G8" s="341"/>
      <c r="H8" s="343"/>
      <c r="I8" s="341"/>
      <c r="J8" s="326"/>
      <c r="K8" s="328"/>
      <c r="L8" s="330"/>
      <c r="M8" s="349"/>
      <c r="N8" s="95"/>
    </row>
    <row r="9" spans="1:14" ht="12.75">
      <c r="A9" s="109"/>
      <c r="B9" s="314">
        <f>eelarve!E82</f>
        <v>0</v>
      </c>
      <c r="C9" s="314">
        <f>eelarve!F82</f>
        <v>0</v>
      </c>
      <c r="D9" s="314">
        <f>eelarve!G82</f>
        <v>0</v>
      </c>
      <c r="E9" s="314">
        <f>eelarve!H82</f>
        <v>0</v>
      </c>
      <c r="F9" s="314">
        <f>eelarve!I82</f>
        <v>0</v>
      </c>
      <c r="G9" s="316"/>
      <c r="H9" s="317"/>
      <c r="I9" s="317"/>
      <c r="J9" s="317"/>
      <c r="K9" s="317"/>
      <c r="L9" s="318"/>
      <c r="M9" s="301">
        <f>B9-C11-D11-E11-F11</f>
        <v>0</v>
      </c>
      <c r="N9" s="95"/>
    </row>
    <row r="10" spans="1:14" s="89" customFormat="1" ht="4.5" customHeight="1">
      <c r="A10" s="304" t="str">
        <f>eelarve!A82</f>
        <v>8.1.</v>
      </c>
      <c r="B10" s="315"/>
      <c r="C10" s="315"/>
      <c r="D10" s="315"/>
      <c r="E10" s="315"/>
      <c r="F10" s="315"/>
      <c r="G10" s="319"/>
      <c r="H10" s="320"/>
      <c r="I10" s="320"/>
      <c r="J10" s="320"/>
      <c r="K10" s="320"/>
      <c r="L10" s="321"/>
      <c r="M10" s="302"/>
      <c r="N10" s="110"/>
    </row>
    <row r="11" spans="1:14" s="89" customFormat="1" ht="15.75" customHeight="1">
      <c r="A11" s="304"/>
      <c r="B11" s="308"/>
      <c r="C11" s="111">
        <f>SUM(C12:C26)</f>
        <v>0</v>
      </c>
      <c r="D11" s="111">
        <f>SUM(D12:D26)</f>
        <v>0</v>
      </c>
      <c r="E11" s="111">
        <f>SUM(E12:E26)</f>
        <v>0</v>
      </c>
      <c r="F11" s="111">
        <f>SUM(F12:F26)</f>
        <v>0</v>
      </c>
      <c r="G11" s="322"/>
      <c r="H11" s="323"/>
      <c r="I11" s="323"/>
      <c r="J11" s="323"/>
      <c r="K11" s="323"/>
      <c r="L11" s="324"/>
      <c r="M11" s="303"/>
      <c r="N11" s="110"/>
    </row>
    <row r="12" spans="1:14" ht="12.75">
      <c r="A12" s="305"/>
      <c r="B12" s="309"/>
      <c r="C12" s="166"/>
      <c r="D12" s="166"/>
      <c r="E12" s="166"/>
      <c r="F12" s="166"/>
      <c r="G12" s="168"/>
      <c r="H12" s="233"/>
      <c r="I12" s="234"/>
      <c r="J12" s="235"/>
      <c r="K12" s="168"/>
      <c r="L12" s="169"/>
      <c r="M12" s="311"/>
      <c r="N12" s="95"/>
    </row>
    <row r="13" spans="1:14" ht="12.75">
      <c r="A13" s="305"/>
      <c r="B13" s="309"/>
      <c r="C13" s="166"/>
      <c r="D13" s="166"/>
      <c r="E13" s="166"/>
      <c r="F13" s="166"/>
      <c r="G13" s="168"/>
      <c r="H13" s="233"/>
      <c r="I13" s="234"/>
      <c r="J13" s="235"/>
      <c r="K13" s="168"/>
      <c r="L13" s="169"/>
      <c r="M13" s="312"/>
      <c r="N13" s="95"/>
    </row>
    <row r="14" spans="1:14" ht="12.75">
      <c r="A14" s="305"/>
      <c r="B14" s="309"/>
      <c r="C14" s="166"/>
      <c r="D14" s="166"/>
      <c r="E14" s="166"/>
      <c r="F14" s="166"/>
      <c r="G14" s="171"/>
      <c r="H14" s="171"/>
      <c r="I14" s="236"/>
      <c r="J14" s="237"/>
      <c r="K14" s="171"/>
      <c r="L14" s="169"/>
      <c r="M14" s="312"/>
      <c r="N14" s="95"/>
    </row>
    <row r="15" spans="1:14" ht="12.75">
      <c r="A15" s="305"/>
      <c r="B15" s="309"/>
      <c r="C15" s="166"/>
      <c r="D15" s="166"/>
      <c r="E15" s="166"/>
      <c r="F15" s="166"/>
      <c r="G15" s="171"/>
      <c r="H15" s="171"/>
      <c r="I15" s="236"/>
      <c r="J15" s="237"/>
      <c r="K15" s="171"/>
      <c r="L15" s="169"/>
      <c r="M15" s="312"/>
      <c r="N15" s="95"/>
    </row>
    <row r="16" spans="1:14" ht="12.75">
      <c r="A16" s="305"/>
      <c r="B16" s="309"/>
      <c r="C16" s="166"/>
      <c r="D16" s="166"/>
      <c r="E16" s="166"/>
      <c r="F16" s="166"/>
      <c r="G16" s="171"/>
      <c r="H16" s="171"/>
      <c r="I16" s="236"/>
      <c r="J16" s="237"/>
      <c r="K16" s="171"/>
      <c r="L16" s="169"/>
      <c r="M16" s="312"/>
      <c r="N16" s="95"/>
    </row>
    <row r="17" spans="1:14" ht="12.75">
      <c r="A17" s="305"/>
      <c r="B17" s="309"/>
      <c r="C17" s="166"/>
      <c r="D17" s="166"/>
      <c r="E17" s="166"/>
      <c r="F17" s="166"/>
      <c r="G17" s="171"/>
      <c r="H17" s="171"/>
      <c r="I17" s="236"/>
      <c r="J17" s="237"/>
      <c r="K17" s="171"/>
      <c r="L17" s="169"/>
      <c r="M17" s="312"/>
      <c r="N17" s="95"/>
    </row>
    <row r="18" spans="1:14" ht="12.75">
      <c r="A18" s="305"/>
      <c r="B18" s="309"/>
      <c r="C18" s="166"/>
      <c r="D18" s="166"/>
      <c r="E18" s="166"/>
      <c r="F18" s="166"/>
      <c r="G18" s="171"/>
      <c r="H18" s="171"/>
      <c r="I18" s="236"/>
      <c r="J18" s="237"/>
      <c r="K18" s="171"/>
      <c r="L18" s="169"/>
      <c r="M18" s="312"/>
      <c r="N18" s="95"/>
    </row>
    <row r="19" spans="1:14" ht="12.75">
      <c r="A19" s="306"/>
      <c r="B19" s="309"/>
      <c r="C19" s="166"/>
      <c r="D19" s="166"/>
      <c r="E19" s="166"/>
      <c r="F19" s="166"/>
      <c r="G19" s="171"/>
      <c r="H19" s="171"/>
      <c r="I19" s="236"/>
      <c r="J19" s="237"/>
      <c r="K19" s="171"/>
      <c r="L19" s="169"/>
      <c r="M19" s="312"/>
      <c r="N19" s="95"/>
    </row>
    <row r="20" spans="1:14" ht="12.75">
      <c r="A20" s="306"/>
      <c r="B20" s="309"/>
      <c r="C20" s="166"/>
      <c r="D20" s="166"/>
      <c r="E20" s="166"/>
      <c r="F20" s="166"/>
      <c r="G20" s="171"/>
      <c r="H20" s="171"/>
      <c r="I20" s="236"/>
      <c r="J20" s="237"/>
      <c r="K20" s="171"/>
      <c r="L20" s="169"/>
      <c r="M20" s="312"/>
      <c r="N20" s="95"/>
    </row>
    <row r="21" spans="1:14" ht="12.75">
      <c r="A21" s="306"/>
      <c r="B21" s="309"/>
      <c r="C21" s="166"/>
      <c r="D21" s="166"/>
      <c r="E21" s="166"/>
      <c r="F21" s="166"/>
      <c r="G21" s="171"/>
      <c r="H21" s="171"/>
      <c r="I21" s="236"/>
      <c r="J21" s="237"/>
      <c r="K21" s="171"/>
      <c r="L21" s="169"/>
      <c r="M21" s="312"/>
      <c r="N21" s="95"/>
    </row>
    <row r="22" spans="1:14" ht="12.75">
      <c r="A22" s="306"/>
      <c r="B22" s="309"/>
      <c r="C22" s="166"/>
      <c r="D22" s="166"/>
      <c r="E22" s="166"/>
      <c r="F22" s="166"/>
      <c r="G22" s="171"/>
      <c r="H22" s="171"/>
      <c r="I22" s="236"/>
      <c r="J22" s="237"/>
      <c r="K22" s="171"/>
      <c r="L22" s="169"/>
      <c r="M22" s="312"/>
      <c r="N22" s="95"/>
    </row>
    <row r="23" spans="1:14" ht="12.75">
      <c r="A23" s="306"/>
      <c r="B23" s="309"/>
      <c r="C23" s="166"/>
      <c r="D23" s="166"/>
      <c r="E23" s="166"/>
      <c r="F23" s="166"/>
      <c r="G23" s="171"/>
      <c r="H23" s="171"/>
      <c r="I23" s="236"/>
      <c r="J23" s="237"/>
      <c r="K23" s="171"/>
      <c r="L23" s="169"/>
      <c r="M23" s="312"/>
      <c r="N23" s="95"/>
    </row>
    <row r="24" spans="1:14" ht="12.75">
      <c r="A24" s="306"/>
      <c r="B24" s="309"/>
      <c r="C24" s="166"/>
      <c r="D24" s="166"/>
      <c r="E24" s="166"/>
      <c r="F24" s="166"/>
      <c r="G24" s="171"/>
      <c r="H24" s="171"/>
      <c r="I24" s="236"/>
      <c r="J24" s="237"/>
      <c r="K24" s="171"/>
      <c r="L24" s="169"/>
      <c r="M24" s="312"/>
      <c r="N24" s="95"/>
    </row>
    <row r="25" spans="1:14" ht="12.75">
      <c r="A25" s="306"/>
      <c r="B25" s="309"/>
      <c r="C25" s="166"/>
      <c r="D25" s="166"/>
      <c r="E25" s="166"/>
      <c r="F25" s="166"/>
      <c r="G25" s="171"/>
      <c r="H25" s="171"/>
      <c r="I25" s="236"/>
      <c r="J25" s="237"/>
      <c r="K25" s="171"/>
      <c r="L25" s="169"/>
      <c r="M25" s="312"/>
      <c r="N25" s="95"/>
    </row>
    <row r="26" spans="1:14" ht="12.75">
      <c r="A26" s="307"/>
      <c r="B26" s="310"/>
      <c r="C26" s="173"/>
      <c r="D26" s="173"/>
      <c r="E26" s="173"/>
      <c r="F26" s="173"/>
      <c r="G26" s="173"/>
      <c r="H26" s="173"/>
      <c r="I26" s="238"/>
      <c r="J26" s="239"/>
      <c r="K26" s="173"/>
      <c r="L26" s="240"/>
      <c r="M26" s="313"/>
      <c r="N26" s="95"/>
    </row>
    <row r="27" spans="1:14" ht="12.75">
      <c r="A27" s="109"/>
      <c r="B27" s="314">
        <f>eelarve!E83</f>
        <v>0</v>
      </c>
      <c r="C27" s="314">
        <f>eelarve!F83</f>
        <v>0</v>
      </c>
      <c r="D27" s="314">
        <f>eelarve!G83</f>
        <v>0</v>
      </c>
      <c r="E27" s="314">
        <f>eelarve!H83</f>
        <v>0</v>
      </c>
      <c r="F27" s="314">
        <f>eelarve!I83</f>
        <v>0</v>
      </c>
      <c r="G27" s="316"/>
      <c r="H27" s="317"/>
      <c r="I27" s="317"/>
      <c r="J27" s="317"/>
      <c r="K27" s="317"/>
      <c r="L27" s="318"/>
      <c r="M27" s="301">
        <f>B27-C29-D29-E29-F29</f>
        <v>0</v>
      </c>
      <c r="N27" s="95"/>
    </row>
    <row r="28" spans="1:14" ht="6" customHeight="1">
      <c r="A28" s="304" t="str">
        <f>eelarve!A83</f>
        <v>8.2.</v>
      </c>
      <c r="B28" s="315"/>
      <c r="C28" s="315"/>
      <c r="D28" s="315"/>
      <c r="E28" s="315"/>
      <c r="F28" s="315"/>
      <c r="G28" s="319"/>
      <c r="H28" s="320"/>
      <c r="I28" s="320"/>
      <c r="J28" s="320"/>
      <c r="K28" s="320"/>
      <c r="L28" s="321"/>
      <c r="M28" s="302"/>
      <c r="N28" s="95"/>
    </row>
    <row r="29" spans="1:14" ht="15" customHeight="1">
      <c r="A29" s="304"/>
      <c r="B29" s="308"/>
      <c r="C29" s="111">
        <f>SUM(C30:C44)</f>
        <v>0</v>
      </c>
      <c r="D29" s="111">
        <f>SUM(D30:D44)</f>
        <v>0</v>
      </c>
      <c r="E29" s="111">
        <f>SUM(E30:E44)</f>
        <v>0</v>
      </c>
      <c r="F29" s="111">
        <f>SUM(F30:F44)</f>
        <v>0</v>
      </c>
      <c r="G29" s="322"/>
      <c r="H29" s="323"/>
      <c r="I29" s="323"/>
      <c r="J29" s="323"/>
      <c r="K29" s="323"/>
      <c r="L29" s="324"/>
      <c r="M29" s="303"/>
      <c r="N29" s="95"/>
    </row>
    <row r="30" spans="1:14" ht="12.75">
      <c r="A30" s="305"/>
      <c r="B30" s="309"/>
      <c r="C30" s="166"/>
      <c r="D30" s="166"/>
      <c r="E30" s="166"/>
      <c r="F30" s="166"/>
      <c r="G30" s="168"/>
      <c r="H30" s="233"/>
      <c r="I30" s="234"/>
      <c r="J30" s="235"/>
      <c r="K30" s="168"/>
      <c r="L30" s="169"/>
      <c r="M30" s="311"/>
      <c r="N30" s="95"/>
    </row>
    <row r="31" spans="1:14" ht="12.75">
      <c r="A31" s="305"/>
      <c r="B31" s="309"/>
      <c r="C31" s="166"/>
      <c r="D31" s="166"/>
      <c r="E31" s="166"/>
      <c r="F31" s="166"/>
      <c r="G31" s="168"/>
      <c r="H31" s="233"/>
      <c r="I31" s="234"/>
      <c r="J31" s="235"/>
      <c r="K31" s="168"/>
      <c r="L31" s="169"/>
      <c r="M31" s="312"/>
      <c r="N31" s="95"/>
    </row>
    <row r="32" spans="1:14" ht="12.75">
      <c r="A32" s="305"/>
      <c r="B32" s="309"/>
      <c r="C32" s="166"/>
      <c r="D32" s="166"/>
      <c r="E32" s="166"/>
      <c r="F32" s="166"/>
      <c r="G32" s="171"/>
      <c r="H32" s="171"/>
      <c r="I32" s="236"/>
      <c r="J32" s="237"/>
      <c r="K32" s="171"/>
      <c r="L32" s="169"/>
      <c r="M32" s="312"/>
      <c r="N32" s="95"/>
    </row>
    <row r="33" spans="1:14" ht="12.75">
      <c r="A33" s="305"/>
      <c r="B33" s="309"/>
      <c r="C33" s="166"/>
      <c r="D33" s="166"/>
      <c r="E33" s="166"/>
      <c r="F33" s="166"/>
      <c r="G33" s="171"/>
      <c r="H33" s="171"/>
      <c r="I33" s="236"/>
      <c r="J33" s="237"/>
      <c r="K33" s="171"/>
      <c r="L33" s="169"/>
      <c r="M33" s="312"/>
      <c r="N33" s="95"/>
    </row>
    <row r="34" spans="1:14" ht="12.75">
      <c r="A34" s="305"/>
      <c r="B34" s="309"/>
      <c r="C34" s="166"/>
      <c r="D34" s="166"/>
      <c r="E34" s="166"/>
      <c r="F34" s="166"/>
      <c r="G34" s="171"/>
      <c r="H34" s="171"/>
      <c r="I34" s="236"/>
      <c r="J34" s="237"/>
      <c r="K34" s="171"/>
      <c r="L34" s="169"/>
      <c r="M34" s="312"/>
      <c r="N34" s="95"/>
    </row>
    <row r="35" spans="1:14" ht="12.75">
      <c r="A35" s="305"/>
      <c r="B35" s="309"/>
      <c r="C35" s="166"/>
      <c r="D35" s="166"/>
      <c r="E35" s="166"/>
      <c r="F35" s="166"/>
      <c r="G35" s="171"/>
      <c r="H35" s="171"/>
      <c r="I35" s="236"/>
      <c r="J35" s="237"/>
      <c r="K35" s="171"/>
      <c r="L35" s="169"/>
      <c r="M35" s="312"/>
      <c r="N35" s="95"/>
    </row>
    <row r="36" spans="1:14" ht="12.75">
      <c r="A36" s="305"/>
      <c r="B36" s="309"/>
      <c r="C36" s="166"/>
      <c r="D36" s="166"/>
      <c r="E36" s="166"/>
      <c r="F36" s="166"/>
      <c r="G36" s="171"/>
      <c r="H36" s="171"/>
      <c r="I36" s="236"/>
      <c r="J36" s="237"/>
      <c r="K36" s="171"/>
      <c r="L36" s="169"/>
      <c r="M36" s="312"/>
      <c r="N36" s="95"/>
    </row>
    <row r="37" spans="1:14" ht="12.75">
      <c r="A37" s="306"/>
      <c r="B37" s="309"/>
      <c r="C37" s="166"/>
      <c r="D37" s="166"/>
      <c r="E37" s="166"/>
      <c r="F37" s="166"/>
      <c r="G37" s="171"/>
      <c r="H37" s="171"/>
      <c r="I37" s="236"/>
      <c r="J37" s="237"/>
      <c r="K37" s="171"/>
      <c r="L37" s="169"/>
      <c r="M37" s="312"/>
      <c r="N37" s="95"/>
    </row>
    <row r="38" spans="1:14" ht="12.75">
      <c r="A38" s="306"/>
      <c r="B38" s="309"/>
      <c r="C38" s="166"/>
      <c r="D38" s="166"/>
      <c r="E38" s="166"/>
      <c r="F38" s="166"/>
      <c r="G38" s="171"/>
      <c r="H38" s="171"/>
      <c r="I38" s="236"/>
      <c r="J38" s="237"/>
      <c r="K38" s="171"/>
      <c r="L38" s="169"/>
      <c r="M38" s="312"/>
      <c r="N38" s="95"/>
    </row>
    <row r="39" spans="1:14" ht="12.75">
      <c r="A39" s="306"/>
      <c r="B39" s="309"/>
      <c r="C39" s="166"/>
      <c r="D39" s="166"/>
      <c r="E39" s="166"/>
      <c r="F39" s="166"/>
      <c r="G39" s="171"/>
      <c r="H39" s="171"/>
      <c r="I39" s="236"/>
      <c r="J39" s="237"/>
      <c r="K39" s="171"/>
      <c r="L39" s="169"/>
      <c r="M39" s="312"/>
      <c r="N39" s="95"/>
    </row>
    <row r="40" spans="1:14" ht="12.75">
      <c r="A40" s="306"/>
      <c r="B40" s="309"/>
      <c r="C40" s="166"/>
      <c r="D40" s="166"/>
      <c r="E40" s="166"/>
      <c r="F40" s="166"/>
      <c r="G40" s="171"/>
      <c r="H40" s="171"/>
      <c r="I40" s="236"/>
      <c r="J40" s="237"/>
      <c r="K40" s="171"/>
      <c r="L40" s="169"/>
      <c r="M40" s="312"/>
      <c r="N40" s="95"/>
    </row>
    <row r="41" spans="1:14" ht="12.75">
      <c r="A41" s="306"/>
      <c r="B41" s="309"/>
      <c r="C41" s="166"/>
      <c r="D41" s="166"/>
      <c r="E41" s="166"/>
      <c r="F41" s="166"/>
      <c r="G41" s="171"/>
      <c r="H41" s="171"/>
      <c r="I41" s="236"/>
      <c r="J41" s="237"/>
      <c r="K41" s="171"/>
      <c r="L41" s="169"/>
      <c r="M41" s="312"/>
      <c r="N41" s="95"/>
    </row>
    <row r="42" spans="1:14" ht="12.75">
      <c r="A42" s="306"/>
      <c r="B42" s="309"/>
      <c r="C42" s="166"/>
      <c r="D42" s="166"/>
      <c r="E42" s="166"/>
      <c r="F42" s="166"/>
      <c r="G42" s="171"/>
      <c r="H42" s="171"/>
      <c r="I42" s="236"/>
      <c r="J42" s="237"/>
      <c r="K42" s="171"/>
      <c r="L42" s="169"/>
      <c r="M42" s="312"/>
      <c r="N42" s="95"/>
    </row>
    <row r="43" spans="1:14" ht="12.75">
      <c r="A43" s="306"/>
      <c r="B43" s="309"/>
      <c r="C43" s="166"/>
      <c r="D43" s="166"/>
      <c r="E43" s="166"/>
      <c r="F43" s="166"/>
      <c r="G43" s="171"/>
      <c r="H43" s="171"/>
      <c r="I43" s="236"/>
      <c r="J43" s="237"/>
      <c r="K43" s="171"/>
      <c r="L43" s="169"/>
      <c r="M43" s="312"/>
      <c r="N43" s="95"/>
    </row>
    <row r="44" spans="1:14" ht="12.75">
      <c r="A44" s="307"/>
      <c r="B44" s="310"/>
      <c r="C44" s="173"/>
      <c r="D44" s="173"/>
      <c r="E44" s="173"/>
      <c r="F44" s="173"/>
      <c r="G44" s="173"/>
      <c r="H44" s="173"/>
      <c r="I44" s="238"/>
      <c r="J44" s="239"/>
      <c r="K44" s="173"/>
      <c r="L44" s="240"/>
      <c r="M44" s="313"/>
      <c r="N44" s="95"/>
    </row>
    <row r="45" spans="1:14" ht="12.75">
      <c r="A45" s="109"/>
      <c r="B45" s="314">
        <f>eelarve!E84</f>
        <v>0</v>
      </c>
      <c r="C45" s="314">
        <f>eelarve!F84</f>
        <v>0</v>
      </c>
      <c r="D45" s="314">
        <f>eelarve!G84</f>
        <v>0</v>
      </c>
      <c r="E45" s="314">
        <f>eelarve!H84</f>
        <v>0</v>
      </c>
      <c r="F45" s="314">
        <f>eelarve!I84</f>
        <v>0</v>
      </c>
      <c r="G45" s="316"/>
      <c r="H45" s="317"/>
      <c r="I45" s="317"/>
      <c r="J45" s="317"/>
      <c r="K45" s="317"/>
      <c r="L45" s="318"/>
      <c r="M45" s="301">
        <f>B45-C47-D47-E47-F47</f>
        <v>0</v>
      </c>
      <c r="N45" s="95"/>
    </row>
    <row r="46" spans="1:14" ht="3.75" customHeight="1">
      <c r="A46" s="304">
        <f>eelarve!A84</f>
        <v>0</v>
      </c>
      <c r="B46" s="315"/>
      <c r="C46" s="315"/>
      <c r="D46" s="315"/>
      <c r="E46" s="315"/>
      <c r="F46" s="315"/>
      <c r="G46" s="319"/>
      <c r="H46" s="320"/>
      <c r="I46" s="320"/>
      <c r="J46" s="320"/>
      <c r="K46" s="320"/>
      <c r="L46" s="321"/>
      <c r="M46" s="302"/>
      <c r="N46" s="95"/>
    </row>
    <row r="47" spans="1:14" ht="15" customHeight="1">
      <c r="A47" s="304"/>
      <c r="B47" s="308"/>
      <c r="C47" s="111">
        <f>SUM(C48:C62)</f>
        <v>0</v>
      </c>
      <c r="D47" s="111">
        <f>SUM(D48:D62)</f>
        <v>0</v>
      </c>
      <c r="E47" s="111">
        <f>SUM(E48:E62)</f>
        <v>0</v>
      </c>
      <c r="F47" s="111">
        <f>SUM(F48:F62)</f>
        <v>0</v>
      </c>
      <c r="G47" s="322"/>
      <c r="H47" s="323"/>
      <c r="I47" s="323"/>
      <c r="J47" s="323"/>
      <c r="K47" s="323"/>
      <c r="L47" s="324"/>
      <c r="M47" s="303"/>
      <c r="N47" s="95"/>
    </row>
    <row r="48" spans="1:14" ht="12.75">
      <c r="A48" s="305"/>
      <c r="B48" s="309"/>
      <c r="C48" s="166"/>
      <c r="D48" s="166"/>
      <c r="E48" s="166"/>
      <c r="F48" s="166"/>
      <c r="G48" s="168"/>
      <c r="H48" s="233"/>
      <c r="I48" s="234"/>
      <c r="J48" s="235"/>
      <c r="K48" s="168"/>
      <c r="L48" s="169"/>
      <c r="M48" s="311"/>
      <c r="N48" s="95"/>
    </row>
    <row r="49" spans="1:14" ht="12.75">
      <c r="A49" s="305"/>
      <c r="B49" s="309"/>
      <c r="C49" s="166"/>
      <c r="D49" s="166"/>
      <c r="E49" s="166"/>
      <c r="F49" s="166"/>
      <c r="G49" s="168"/>
      <c r="H49" s="233"/>
      <c r="I49" s="234"/>
      <c r="J49" s="235"/>
      <c r="K49" s="168"/>
      <c r="L49" s="169"/>
      <c r="M49" s="312"/>
      <c r="N49" s="95"/>
    </row>
    <row r="50" spans="1:14" ht="12.75">
      <c r="A50" s="305"/>
      <c r="B50" s="309"/>
      <c r="C50" s="166"/>
      <c r="D50" s="166"/>
      <c r="E50" s="166"/>
      <c r="F50" s="166"/>
      <c r="G50" s="171"/>
      <c r="H50" s="171"/>
      <c r="I50" s="236"/>
      <c r="J50" s="237"/>
      <c r="K50" s="171"/>
      <c r="L50" s="169"/>
      <c r="M50" s="312"/>
      <c r="N50" s="95"/>
    </row>
    <row r="51" spans="1:14" ht="12.75">
      <c r="A51" s="305"/>
      <c r="B51" s="309"/>
      <c r="C51" s="166"/>
      <c r="D51" s="166"/>
      <c r="E51" s="166"/>
      <c r="F51" s="166"/>
      <c r="G51" s="171"/>
      <c r="H51" s="171"/>
      <c r="I51" s="236"/>
      <c r="J51" s="237"/>
      <c r="K51" s="171"/>
      <c r="L51" s="169"/>
      <c r="M51" s="312"/>
      <c r="N51" s="95"/>
    </row>
    <row r="52" spans="1:14" ht="12.75">
      <c r="A52" s="305"/>
      <c r="B52" s="309"/>
      <c r="C52" s="166"/>
      <c r="D52" s="166"/>
      <c r="E52" s="166"/>
      <c r="F52" s="166"/>
      <c r="G52" s="171"/>
      <c r="H52" s="171"/>
      <c r="I52" s="236"/>
      <c r="J52" s="237"/>
      <c r="K52" s="171"/>
      <c r="L52" s="169"/>
      <c r="M52" s="312"/>
      <c r="N52" s="95"/>
    </row>
    <row r="53" spans="1:14" ht="12.75">
      <c r="A53" s="305"/>
      <c r="B53" s="309"/>
      <c r="C53" s="166"/>
      <c r="D53" s="166"/>
      <c r="E53" s="166"/>
      <c r="F53" s="166"/>
      <c r="G53" s="171"/>
      <c r="H53" s="171"/>
      <c r="I53" s="236"/>
      <c r="J53" s="237"/>
      <c r="K53" s="171"/>
      <c r="L53" s="169"/>
      <c r="M53" s="312"/>
      <c r="N53" s="95"/>
    </row>
    <row r="54" spans="1:14" ht="12.75">
      <c r="A54" s="305"/>
      <c r="B54" s="309"/>
      <c r="C54" s="166"/>
      <c r="D54" s="166"/>
      <c r="E54" s="166"/>
      <c r="F54" s="166"/>
      <c r="G54" s="171"/>
      <c r="H54" s="171"/>
      <c r="I54" s="236"/>
      <c r="J54" s="237"/>
      <c r="K54" s="171"/>
      <c r="L54" s="169"/>
      <c r="M54" s="312"/>
      <c r="N54" s="95"/>
    </row>
    <row r="55" spans="1:14" ht="12.75">
      <c r="A55" s="306"/>
      <c r="B55" s="309"/>
      <c r="C55" s="166"/>
      <c r="D55" s="166"/>
      <c r="E55" s="166"/>
      <c r="F55" s="166"/>
      <c r="G55" s="171"/>
      <c r="H55" s="171"/>
      <c r="I55" s="236"/>
      <c r="J55" s="237"/>
      <c r="K55" s="171"/>
      <c r="L55" s="169"/>
      <c r="M55" s="312"/>
      <c r="N55" s="95"/>
    </row>
    <row r="56" spans="1:14" ht="12.75">
      <c r="A56" s="306"/>
      <c r="B56" s="309"/>
      <c r="C56" s="166"/>
      <c r="D56" s="166"/>
      <c r="E56" s="166"/>
      <c r="F56" s="166"/>
      <c r="G56" s="171"/>
      <c r="H56" s="171"/>
      <c r="I56" s="236"/>
      <c r="J56" s="237"/>
      <c r="K56" s="171"/>
      <c r="L56" s="169"/>
      <c r="M56" s="312"/>
      <c r="N56" s="95"/>
    </row>
    <row r="57" spans="1:14" ht="12.75">
      <c r="A57" s="306"/>
      <c r="B57" s="309"/>
      <c r="C57" s="166"/>
      <c r="D57" s="166"/>
      <c r="E57" s="166"/>
      <c r="F57" s="166"/>
      <c r="G57" s="171"/>
      <c r="H57" s="171"/>
      <c r="I57" s="236"/>
      <c r="J57" s="237"/>
      <c r="K57" s="171"/>
      <c r="L57" s="169"/>
      <c r="M57" s="312"/>
      <c r="N57" s="95"/>
    </row>
    <row r="58" spans="1:14" ht="12.75">
      <c r="A58" s="306"/>
      <c r="B58" s="309"/>
      <c r="C58" s="166"/>
      <c r="D58" s="166"/>
      <c r="E58" s="166"/>
      <c r="F58" s="166"/>
      <c r="G58" s="171"/>
      <c r="H58" s="171"/>
      <c r="I58" s="236"/>
      <c r="J58" s="237"/>
      <c r="K58" s="171"/>
      <c r="L58" s="169"/>
      <c r="M58" s="312"/>
      <c r="N58" s="95"/>
    </row>
    <row r="59" spans="1:14" ht="12.75">
      <c r="A59" s="306"/>
      <c r="B59" s="309"/>
      <c r="C59" s="166"/>
      <c r="D59" s="166"/>
      <c r="E59" s="166"/>
      <c r="F59" s="166"/>
      <c r="G59" s="171"/>
      <c r="H59" s="171"/>
      <c r="I59" s="236"/>
      <c r="J59" s="237"/>
      <c r="K59" s="171"/>
      <c r="L59" s="169"/>
      <c r="M59" s="312"/>
      <c r="N59" s="95"/>
    </row>
    <row r="60" spans="1:14" ht="12.75">
      <c r="A60" s="306"/>
      <c r="B60" s="309"/>
      <c r="C60" s="166"/>
      <c r="D60" s="166"/>
      <c r="E60" s="166"/>
      <c r="F60" s="166"/>
      <c r="G60" s="171"/>
      <c r="H60" s="171"/>
      <c r="I60" s="236"/>
      <c r="J60" s="237"/>
      <c r="K60" s="171"/>
      <c r="L60" s="169"/>
      <c r="M60" s="312"/>
      <c r="N60" s="95"/>
    </row>
    <row r="61" spans="1:14" ht="12.75">
      <c r="A61" s="306"/>
      <c r="B61" s="309"/>
      <c r="C61" s="166"/>
      <c r="D61" s="166"/>
      <c r="E61" s="166"/>
      <c r="F61" s="166"/>
      <c r="G61" s="171"/>
      <c r="H61" s="171"/>
      <c r="I61" s="236"/>
      <c r="J61" s="237"/>
      <c r="K61" s="171"/>
      <c r="L61" s="169"/>
      <c r="M61" s="312"/>
      <c r="N61" s="95"/>
    </row>
    <row r="62" spans="1:14" ht="12.75">
      <c r="A62" s="307"/>
      <c r="B62" s="310"/>
      <c r="C62" s="173"/>
      <c r="D62" s="173"/>
      <c r="E62" s="173"/>
      <c r="F62" s="173"/>
      <c r="G62" s="173"/>
      <c r="H62" s="173"/>
      <c r="I62" s="238"/>
      <c r="J62" s="239"/>
      <c r="K62" s="173"/>
      <c r="L62" s="240"/>
      <c r="M62" s="313"/>
      <c r="N62" s="95"/>
    </row>
    <row r="63" spans="1:14" ht="12.75">
      <c r="A63" s="109"/>
      <c r="B63" s="314">
        <f>eelarve!E85</f>
        <v>0</v>
      </c>
      <c r="C63" s="314">
        <f>eelarve!F85</f>
        <v>0</v>
      </c>
      <c r="D63" s="314">
        <f>eelarve!G85</f>
        <v>0</v>
      </c>
      <c r="E63" s="314">
        <f>eelarve!H85</f>
        <v>0</v>
      </c>
      <c r="F63" s="314">
        <f>eelarve!I85</f>
        <v>0</v>
      </c>
      <c r="G63" s="316"/>
      <c r="H63" s="317"/>
      <c r="I63" s="317"/>
      <c r="J63" s="317"/>
      <c r="K63" s="317"/>
      <c r="L63" s="318"/>
      <c r="M63" s="301">
        <f>B63-C65-D65-E65-F65</f>
        <v>0</v>
      </c>
      <c r="N63" s="95"/>
    </row>
    <row r="64" spans="1:14" ht="5.25" customHeight="1">
      <c r="A64" s="353">
        <f>eelarve!A85</f>
        <v>0</v>
      </c>
      <c r="B64" s="315"/>
      <c r="C64" s="315"/>
      <c r="D64" s="315"/>
      <c r="E64" s="315"/>
      <c r="F64" s="315"/>
      <c r="G64" s="319"/>
      <c r="H64" s="320"/>
      <c r="I64" s="320"/>
      <c r="J64" s="320"/>
      <c r="K64" s="320"/>
      <c r="L64" s="321"/>
      <c r="M64" s="302"/>
      <c r="N64" s="95"/>
    </row>
    <row r="65" spans="1:14" ht="17.25" customHeight="1">
      <c r="A65" s="353"/>
      <c r="B65" s="308"/>
      <c r="C65" s="111">
        <f>SUM(C66:C80)</f>
        <v>0</v>
      </c>
      <c r="D65" s="111">
        <f>SUM(D66:D80)</f>
        <v>0</v>
      </c>
      <c r="E65" s="111">
        <f>SUM(E66:E80)</f>
        <v>0</v>
      </c>
      <c r="F65" s="111">
        <f>SUM(F66:F80)</f>
        <v>0</v>
      </c>
      <c r="G65" s="322"/>
      <c r="H65" s="323"/>
      <c r="I65" s="323"/>
      <c r="J65" s="323"/>
      <c r="K65" s="323"/>
      <c r="L65" s="324"/>
      <c r="M65" s="303"/>
      <c r="N65" s="95"/>
    </row>
    <row r="66" spans="1:14" ht="12.75">
      <c r="A66" s="354"/>
      <c r="B66" s="309"/>
      <c r="C66" s="166"/>
      <c r="D66" s="166"/>
      <c r="E66" s="166"/>
      <c r="F66" s="166"/>
      <c r="G66" s="168"/>
      <c r="H66" s="233"/>
      <c r="I66" s="234"/>
      <c r="J66" s="235"/>
      <c r="K66" s="168"/>
      <c r="L66" s="169"/>
      <c r="M66" s="311"/>
      <c r="N66" s="95"/>
    </row>
    <row r="67" spans="1:14" ht="12.75">
      <c r="A67" s="354"/>
      <c r="B67" s="309"/>
      <c r="C67" s="166"/>
      <c r="D67" s="166"/>
      <c r="E67" s="166"/>
      <c r="F67" s="166"/>
      <c r="G67" s="168"/>
      <c r="H67" s="233"/>
      <c r="I67" s="234"/>
      <c r="J67" s="235"/>
      <c r="K67" s="168"/>
      <c r="L67" s="169"/>
      <c r="M67" s="312"/>
      <c r="N67" s="95"/>
    </row>
    <row r="68" spans="1:14" ht="12.75">
      <c r="A68" s="354"/>
      <c r="B68" s="309"/>
      <c r="C68" s="166"/>
      <c r="D68" s="166"/>
      <c r="E68" s="166"/>
      <c r="F68" s="166"/>
      <c r="G68" s="171"/>
      <c r="H68" s="171"/>
      <c r="I68" s="236"/>
      <c r="J68" s="237"/>
      <c r="K68" s="171"/>
      <c r="L68" s="169"/>
      <c r="M68" s="312"/>
      <c r="N68" s="95"/>
    </row>
    <row r="69" spans="1:14" ht="12.75">
      <c r="A69" s="354"/>
      <c r="B69" s="309"/>
      <c r="C69" s="166"/>
      <c r="D69" s="166"/>
      <c r="E69" s="166"/>
      <c r="F69" s="166"/>
      <c r="G69" s="171"/>
      <c r="H69" s="171"/>
      <c r="I69" s="236"/>
      <c r="J69" s="237"/>
      <c r="K69" s="171"/>
      <c r="L69" s="169"/>
      <c r="M69" s="312"/>
      <c r="N69" s="95"/>
    </row>
    <row r="70" spans="1:14" ht="12.75">
      <c r="A70" s="354"/>
      <c r="B70" s="309"/>
      <c r="C70" s="166"/>
      <c r="D70" s="166"/>
      <c r="E70" s="166"/>
      <c r="F70" s="166"/>
      <c r="G70" s="171"/>
      <c r="H70" s="171"/>
      <c r="I70" s="236"/>
      <c r="J70" s="237"/>
      <c r="K70" s="171"/>
      <c r="L70" s="169"/>
      <c r="M70" s="312"/>
      <c r="N70" s="95"/>
    </row>
    <row r="71" spans="1:14" ht="12.75">
      <c r="A71" s="354"/>
      <c r="B71" s="309"/>
      <c r="C71" s="166"/>
      <c r="D71" s="166"/>
      <c r="E71" s="166"/>
      <c r="F71" s="166"/>
      <c r="G71" s="171"/>
      <c r="H71" s="171"/>
      <c r="I71" s="236"/>
      <c r="J71" s="237"/>
      <c r="K71" s="171"/>
      <c r="L71" s="169"/>
      <c r="M71" s="312"/>
      <c r="N71" s="95"/>
    </row>
    <row r="72" spans="1:14" ht="12.75">
      <c r="A72" s="354"/>
      <c r="B72" s="309"/>
      <c r="C72" s="166"/>
      <c r="D72" s="166"/>
      <c r="E72" s="166"/>
      <c r="F72" s="166"/>
      <c r="G72" s="171"/>
      <c r="H72" s="171"/>
      <c r="I72" s="236"/>
      <c r="J72" s="237"/>
      <c r="K72" s="171"/>
      <c r="L72" s="169"/>
      <c r="M72" s="312"/>
      <c r="N72" s="95"/>
    </row>
    <row r="73" spans="1:14" ht="12.75">
      <c r="A73" s="355"/>
      <c r="B73" s="309"/>
      <c r="C73" s="166"/>
      <c r="D73" s="166"/>
      <c r="E73" s="166"/>
      <c r="F73" s="166"/>
      <c r="G73" s="171"/>
      <c r="H73" s="171"/>
      <c r="I73" s="236"/>
      <c r="J73" s="237"/>
      <c r="K73" s="171"/>
      <c r="L73" s="169"/>
      <c r="M73" s="312"/>
      <c r="N73" s="95"/>
    </row>
    <row r="74" spans="1:14" ht="12.75">
      <c r="A74" s="355"/>
      <c r="B74" s="309"/>
      <c r="C74" s="166"/>
      <c r="D74" s="166"/>
      <c r="E74" s="166"/>
      <c r="F74" s="166"/>
      <c r="G74" s="171"/>
      <c r="H74" s="171"/>
      <c r="I74" s="236"/>
      <c r="J74" s="237"/>
      <c r="K74" s="171"/>
      <c r="L74" s="169"/>
      <c r="M74" s="312"/>
      <c r="N74" s="95"/>
    </row>
    <row r="75" spans="1:14" ht="12.75">
      <c r="A75" s="355"/>
      <c r="B75" s="309"/>
      <c r="C75" s="166"/>
      <c r="D75" s="166"/>
      <c r="E75" s="166"/>
      <c r="F75" s="166"/>
      <c r="G75" s="171"/>
      <c r="H75" s="171"/>
      <c r="I75" s="236"/>
      <c r="J75" s="237"/>
      <c r="K75" s="171"/>
      <c r="L75" s="169"/>
      <c r="M75" s="312"/>
      <c r="N75" s="95"/>
    </row>
    <row r="76" spans="1:14" ht="12.75">
      <c r="A76" s="355"/>
      <c r="B76" s="309"/>
      <c r="C76" s="166"/>
      <c r="D76" s="166"/>
      <c r="E76" s="166"/>
      <c r="F76" s="166"/>
      <c r="G76" s="171"/>
      <c r="H76" s="171"/>
      <c r="I76" s="236"/>
      <c r="J76" s="237"/>
      <c r="K76" s="171"/>
      <c r="L76" s="169"/>
      <c r="M76" s="312"/>
      <c r="N76" s="95"/>
    </row>
    <row r="77" spans="1:14" ht="12.75">
      <c r="A77" s="355"/>
      <c r="B77" s="309"/>
      <c r="C77" s="166"/>
      <c r="D77" s="166"/>
      <c r="E77" s="166"/>
      <c r="F77" s="166"/>
      <c r="G77" s="171"/>
      <c r="H77" s="171"/>
      <c r="I77" s="236"/>
      <c r="J77" s="237"/>
      <c r="K77" s="171"/>
      <c r="L77" s="169"/>
      <c r="M77" s="312"/>
      <c r="N77" s="95"/>
    </row>
    <row r="78" spans="1:14" ht="12.75">
      <c r="A78" s="355"/>
      <c r="B78" s="309"/>
      <c r="C78" s="166"/>
      <c r="D78" s="166"/>
      <c r="E78" s="166"/>
      <c r="F78" s="166"/>
      <c r="G78" s="171"/>
      <c r="H78" s="171"/>
      <c r="I78" s="236"/>
      <c r="J78" s="237"/>
      <c r="K78" s="171"/>
      <c r="L78" s="169"/>
      <c r="M78" s="312"/>
      <c r="N78" s="95"/>
    </row>
    <row r="79" spans="1:14" ht="12.75">
      <c r="A79" s="355"/>
      <c r="B79" s="309"/>
      <c r="C79" s="166"/>
      <c r="D79" s="166"/>
      <c r="E79" s="166"/>
      <c r="F79" s="166"/>
      <c r="G79" s="171"/>
      <c r="H79" s="171"/>
      <c r="I79" s="236"/>
      <c r="J79" s="237"/>
      <c r="K79" s="171"/>
      <c r="L79" s="169"/>
      <c r="M79" s="312"/>
      <c r="N79" s="95"/>
    </row>
    <row r="80" spans="1:14" ht="12.75">
      <c r="A80" s="356"/>
      <c r="B80" s="310"/>
      <c r="C80" s="173"/>
      <c r="D80" s="173"/>
      <c r="E80" s="173"/>
      <c r="F80" s="173"/>
      <c r="G80" s="173"/>
      <c r="H80" s="173"/>
      <c r="I80" s="238"/>
      <c r="J80" s="239"/>
      <c r="K80" s="173"/>
      <c r="L80" s="240"/>
      <c r="M80" s="313"/>
      <c r="N80" s="95"/>
    </row>
    <row r="81" spans="1:14" ht="12.75">
      <c r="A81" s="109"/>
      <c r="B81" s="314">
        <f>eelarve!E86</f>
        <v>0</v>
      </c>
      <c r="C81" s="314">
        <f>eelarve!F86</f>
        <v>0</v>
      </c>
      <c r="D81" s="314">
        <f>eelarve!G86</f>
        <v>0</v>
      </c>
      <c r="E81" s="314">
        <f>eelarve!H86</f>
        <v>0</v>
      </c>
      <c r="F81" s="314">
        <f>eelarve!I86</f>
        <v>0</v>
      </c>
      <c r="G81" s="316"/>
      <c r="H81" s="317"/>
      <c r="I81" s="317"/>
      <c r="J81" s="317"/>
      <c r="K81" s="317"/>
      <c r="L81" s="318"/>
      <c r="M81" s="301">
        <f>B81-C83-D83-E83-F83</f>
        <v>0</v>
      </c>
      <c r="N81" s="95"/>
    </row>
    <row r="82" spans="1:14" ht="5.25" customHeight="1">
      <c r="A82" s="304">
        <f>eelarve!A86</f>
        <v>0</v>
      </c>
      <c r="B82" s="315"/>
      <c r="C82" s="315"/>
      <c r="D82" s="315"/>
      <c r="E82" s="315"/>
      <c r="F82" s="315"/>
      <c r="G82" s="319"/>
      <c r="H82" s="320"/>
      <c r="I82" s="320"/>
      <c r="J82" s="320"/>
      <c r="K82" s="320"/>
      <c r="L82" s="321"/>
      <c r="M82" s="302"/>
      <c r="N82" s="95"/>
    </row>
    <row r="83" spans="1:14" ht="14.25" customHeight="1">
      <c r="A83" s="304"/>
      <c r="B83" s="308"/>
      <c r="C83" s="111">
        <f>SUM(C84:C98)</f>
        <v>0</v>
      </c>
      <c r="D83" s="111">
        <f>SUM(D84:D98)</f>
        <v>0</v>
      </c>
      <c r="E83" s="111">
        <f>SUM(E84:E98)</f>
        <v>0</v>
      </c>
      <c r="F83" s="111">
        <f>SUM(F84:F98)</f>
        <v>0</v>
      </c>
      <c r="G83" s="322"/>
      <c r="H83" s="323"/>
      <c r="I83" s="323"/>
      <c r="J83" s="323"/>
      <c r="K83" s="323"/>
      <c r="L83" s="324"/>
      <c r="M83" s="303"/>
      <c r="N83" s="95"/>
    </row>
    <row r="84" spans="1:14" ht="12.75">
      <c r="A84" s="305"/>
      <c r="B84" s="309"/>
      <c r="C84" s="166"/>
      <c r="D84" s="166"/>
      <c r="E84" s="166"/>
      <c r="F84" s="166"/>
      <c r="G84" s="168"/>
      <c r="H84" s="233"/>
      <c r="I84" s="234"/>
      <c r="J84" s="235"/>
      <c r="K84" s="168"/>
      <c r="L84" s="169"/>
      <c r="M84" s="311"/>
      <c r="N84" s="95"/>
    </row>
    <row r="85" spans="1:14" ht="12.75">
      <c r="A85" s="305"/>
      <c r="B85" s="309"/>
      <c r="C85" s="166"/>
      <c r="D85" s="166"/>
      <c r="E85" s="166"/>
      <c r="F85" s="166"/>
      <c r="G85" s="168"/>
      <c r="H85" s="233"/>
      <c r="I85" s="234"/>
      <c r="J85" s="235"/>
      <c r="K85" s="168"/>
      <c r="L85" s="169"/>
      <c r="M85" s="312"/>
      <c r="N85" s="95"/>
    </row>
    <row r="86" spans="1:14" ht="12.75">
      <c r="A86" s="305"/>
      <c r="B86" s="309"/>
      <c r="C86" s="166"/>
      <c r="D86" s="166"/>
      <c r="E86" s="166"/>
      <c r="F86" s="166"/>
      <c r="G86" s="171"/>
      <c r="H86" s="171"/>
      <c r="I86" s="236"/>
      <c r="J86" s="237"/>
      <c r="K86" s="171"/>
      <c r="L86" s="169"/>
      <c r="M86" s="312"/>
      <c r="N86" s="95"/>
    </row>
    <row r="87" spans="1:14" ht="12.75">
      <c r="A87" s="305"/>
      <c r="B87" s="309"/>
      <c r="C87" s="166"/>
      <c r="D87" s="166"/>
      <c r="E87" s="166"/>
      <c r="F87" s="166"/>
      <c r="G87" s="171"/>
      <c r="H87" s="171"/>
      <c r="I87" s="236"/>
      <c r="J87" s="237"/>
      <c r="K87" s="171"/>
      <c r="L87" s="169"/>
      <c r="M87" s="312"/>
      <c r="N87" s="95"/>
    </row>
    <row r="88" spans="1:14" ht="12.75">
      <c r="A88" s="305"/>
      <c r="B88" s="309"/>
      <c r="C88" s="166"/>
      <c r="D88" s="166"/>
      <c r="E88" s="166"/>
      <c r="F88" s="166"/>
      <c r="G88" s="171"/>
      <c r="H88" s="171"/>
      <c r="I88" s="236"/>
      <c r="J88" s="237"/>
      <c r="K88" s="171"/>
      <c r="L88" s="169"/>
      <c r="M88" s="312"/>
      <c r="N88" s="95"/>
    </row>
    <row r="89" spans="1:14" ht="12.75">
      <c r="A89" s="305"/>
      <c r="B89" s="309"/>
      <c r="C89" s="166"/>
      <c r="D89" s="166"/>
      <c r="E89" s="166"/>
      <c r="F89" s="166"/>
      <c r="G89" s="171"/>
      <c r="H89" s="171"/>
      <c r="I89" s="236"/>
      <c r="J89" s="237"/>
      <c r="K89" s="171"/>
      <c r="L89" s="169"/>
      <c r="M89" s="312"/>
      <c r="N89" s="95"/>
    </row>
    <row r="90" spans="1:14" ht="12.75">
      <c r="A90" s="305"/>
      <c r="B90" s="309"/>
      <c r="C90" s="166"/>
      <c r="D90" s="166"/>
      <c r="E90" s="166"/>
      <c r="F90" s="166"/>
      <c r="G90" s="171"/>
      <c r="H90" s="171"/>
      <c r="I90" s="236"/>
      <c r="J90" s="237"/>
      <c r="K90" s="171"/>
      <c r="L90" s="169"/>
      <c r="M90" s="312"/>
      <c r="N90" s="95"/>
    </row>
    <row r="91" spans="1:14" ht="12.75">
      <c r="A91" s="306"/>
      <c r="B91" s="309"/>
      <c r="C91" s="166"/>
      <c r="D91" s="166"/>
      <c r="E91" s="166"/>
      <c r="F91" s="166"/>
      <c r="G91" s="171"/>
      <c r="H91" s="171"/>
      <c r="I91" s="236"/>
      <c r="J91" s="237"/>
      <c r="K91" s="171"/>
      <c r="L91" s="169"/>
      <c r="M91" s="312"/>
      <c r="N91" s="95"/>
    </row>
    <row r="92" spans="1:14" ht="12.75">
      <c r="A92" s="306"/>
      <c r="B92" s="309"/>
      <c r="C92" s="166"/>
      <c r="D92" s="166"/>
      <c r="E92" s="166"/>
      <c r="F92" s="166"/>
      <c r="G92" s="171"/>
      <c r="H92" s="171"/>
      <c r="I92" s="236"/>
      <c r="J92" s="237"/>
      <c r="K92" s="171"/>
      <c r="L92" s="169"/>
      <c r="M92" s="312"/>
      <c r="N92" s="95"/>
    </row>
    <row r="93" spans="1:14" ht="12.75">
      <c r="A93" s="306"/>
      <c r="B93" s="309"/>
      <c r="C93" s="166"/>
      <c r="D93" s="166"/>
      <c r="E93" s="166"/>
      <c r="F93" s="166"/>
      <c r="G93" s="171"/>
      <c r="H93" s="171"/>
      <c r="I93" s="236"/>
      <c r="J93" s="237"/>
      <c r="K93" s="171"/>
      <c r="L93" s="169"/>
      <c r="M93" s="312"/>
      <c r="N93" s="95"/>
    </row>
    <row r="94" spans="1:14" ht="12.75">
      <c r="A94" s="306"/>
      <c r="B94" s="309"/>
      <c r="C94" s="166"/>
      <c r="D94" s="166"/>
      <c r="E94" s="166"/>
      <c r="F94" s="166"/>
      <c r="G94" s="171"/>
      <c r="H94" s="171"/>
      <c r="I94" s="236"/>
      <c r="J94" s="237"/>
      <c r="K94" s="171"/>
      <c r="L94" s="169"/>
      <c r="M94" s="312"/>
      <c r="N94" s="95"/>
    </row>
    <row r="95" spans="1:14" ht="12.75">
      <c r="A95" s="306"/>
      <c r="B95" s="309"/>
      <c r="C95" s="166"/>
      <c r="D95" s="166"/>
      <c r="E95" s="166"/>
      <c r="F95" s="166"/>
      <c r="G95" s="171"/>
      <c r="H95" s="171"/>
      <c r="I95" s="236"/>
      <c r="J95" s="237"/>
      <c r="K95" s="171"/>
      <c r="L95" s="169"/>
      <c r="M95" s="312"/>
      <c r="N95" s="95"/>
    </row>
    <row r="96" spans="1:14" ht="12.75">
      <c r="A96" s="306"/>
      <c r="B96" s="309"/>
      <c r="C96" s="166"/>
      <c r="D96" s="166"/>
      <c r="E96" s="166"/>
      <c r="F96" s="166"/>
      <c r="G96" s="171"/>
      <c r="H96" s="171"/>
      <c r="I96" s="236"/>
      <c r="J96" s="237"/>
      <c r="K96" s="171"/>
      <c r="L96" s="169"/>
      <c r="M96" s="312"/>
      <c r="N96" s="95"/>
    </row>
    <row r="97" spans="1:14" ht="12.75">
      <c r="A97" s="306"/>
      <c r="B97" s="309"/>
      <c r="C97" s="166"/>
      <c r="D97" s="166"/>
      <c r="E97" s="166"/>
      <c r="F97" s="166"/>
      <c r="G97" s="171"/>
      <c r="H97" s="171"/>
      <c r="I97" s="236"/>
      <c r="J97" s="237"/>
      <c r="K97" s="171"/>
      <c r="L97" s="169"/>
      <c r="M97" s="312"/>
      <c r="N97" s="95"/>
    </row>
    <row r="98" spans="1:14" ht="12.75">
      <c r="A98" s="307"/>
      <c r="B98" s="310"/>
      <c r="C98" s="173"/>
      <c r="D98" s="173"/>
      <c r="E98" s="173"/>
      <c r="F98" s="173"/>
      <c r="G98" s="173"/>
      <c r="H98" s="173"/>
      <c r="I98" s="238"/>
      <c r="J98" s="239"/>
      <c r="K98" s="173"/>
      <c r="L98" s="240"/>
      <c r="M98" s="313"/>
      <c r="N98" s="95"/>
    </row>
    <row r="99" spans="1:14" ht="12.75">
      <c r="A99" s="95"/>
      <c r="B99" s="114"/>
      <c r="C99" s="114"/>
      <c r="D99" s="114"/>
      <c r="E99" s="114"/>
      <c r="F99" s="114"/>
      <c r="G99" s="114"/>
      <c r="H99" s="114"/>
      <c r="I99" s="114"/>
      <c r="J99" s="153"/>
      <c r="K99" s="114"/>
      <c r="L99" s="114"/>
      <c r="M99" s="114"/>
      <c r="N99" s="95"/>
    </row>
  </sheetData>
  <sheetProtection password="CA1D" sheet="1" insertRows="0"/>
  <mergeCells count="63"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206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2" sqref="D2"/>
    </sheetView>
  </sheetViews>
  <sheetFormatPr defaultColWidth="9.140625" defaultRowHeight="12.75"/>
  <cols>
    <col min="1" max="1" width="15.57421875" style="86" customWidth="1"/>
    <col min="2" max="2" width="9.140625" style="90" customWidth="1"/>
    <col min="3" max="4" width="10.421875" style="90" customWidth="1"/>
    <col min="5" max="6" width="9.140625" style="90" customWidth="1"/>
    <col min="7" max="7" width="13.8515625" style="90" customWidth="1"/>
    <col min="8" max="8" width="12.140625" style="90" customWidth="1"/>
    <col min="9" max="9" width="11.7109375" style="90" customWidth="1"/>
    <col min="10" max="10" width="48.57421875" style="154" customWidth="1"/>
    <col min="11" max="11" width="11.28125" style="90" customWidth="1"/>
    <col min="12" max="13" width="11.57421875" style="90" customWidth="1"/>
    <col min="14" max="14" width="6.140625" style="86" customWidth="1"/>
    <col min="15" max="16384" width="9.140625" style="86" customWidth="1"/>
  </cols>
  <sheetData>
    <row r="1" spans="1:14" ht="7.5" customHeight="1">
      <c r="A1" s="91"/>
      <c r="B1" s="92"/>
      <c r="C1" s="92"/>
      <c r="D1" s="92">
        <f>eelarve!B4</f>
        <v>0</v>
      </c>
      <c r="E1" s="92"/>
      <c r="F1" s="92"/>
      <c r="G1" s="92"/>
      <c r="H1" s="92"/>
      <c r="I1" s="93"/>
      <c r="J1" s="152"/>
      <c r="K1" s="94"/>
      <c r="L1" s="94"/>
      <c r="M1" s="92"/>
      <c r="N1" s="95"/>
    </row>
    <row r="2" spans="1:14" ht="15">
      <c r="A2" s="96" t="s">
        <v>54</v>
      </c>
      <c r="B2" s="92"/>
      <c r="C2" s="92"/>
      <c r="D2" s="92"/>
      <c r="E2" s="92"/>
      <c r="F2" s="92"/>
      <c r="G2" s="92"/>
      <c r="H2" s="92"/>
      <c r="I2" s="93"/>
      <c r="J2" s="351" t="str">
        <f>'1. Tööjõukulud'!J2:J3</f>
        <v>KÜSK projektiga seotud kulude tähis toetuse saaja raamatupidamisdokumentidel:</v>
      </c>
      <c r="K2" s="352" t="s">
        <v>48</v>
      </c>
      <c r="L2" s="352"/>
      <c r="M2" s="128">
        <f>'1. Tööjõukulud'!M2</f>
        <v>0</v>
      </c>
      <c r="N2" s="95"/>
    </row>
    <row r="3" spans="1:14" ht="16.5" customHeight="1">
      <c r="A3" s="116" t="s">
        <v>41</v>
      </c>
      <c r="B3" s="117">
        <f>eelarve!E87</f>
        <v>0</v>
      </c>
      <c r="C3" s="117">
        <f>eelarve!F87</f>
        <v>0</v>
      </c>
      <c r="D3" s="117">
        <f>eelarve!G87</f>
        <v>0</v>
      </c>
      <c r="E3" s="117">
        <f>eelarve!H87</f>
        <v>0</v>
      </c>
      <c r="F3" s="117">
        <f>eelarve!I87</f>
        <v>0</v>
      </c>
      <c r="G3" s="97"/>
      <c r="H3" s="92"/>
      <c r="I3" s="98"/>
      <c r="J3" s="351"/>
      <c r="K3" s="94"/>
      <c r="L3" s="94"/>
      <c r="M3" s="120" t="s">
        <v>44</v>
      </c>
      <c r="N3" s="95"/>
    </row>
    <row r="4" spans="1:14" s="87" customFormat="1" ht="17.25" customHeight="1">
      <c r="A4" s="99" t="s">
        <v>42</v>
      </c>
      <c r="B4" s="100"/>
      <c r="C4" s="100">
        <f>C11+C29+C47+C65+C83+C101+C119</f>
        <v>0</v>
      </c>
      <c r="D4" s="100">
        <f>D11+D29+D47+D65+D83+D101+D119</f>
        <v>0</v>
      </c>
      <c r="E4" s="100">
        <f>E11+E29+E47+E65+E83+E101+E119</f>
        <v>0</v>
      </c>
      <c r="F4" s="100">
        <f>F11+F29+F47+F65+F83+F101+F119</f>
        <v>0</v>
      </c>
      <c r="G4" s="101"/>
      <c r="H4" s="101"/>
      <c r="I4" s="102"/>
      <c r="J4" s="155">
        <f>'1. Tööjõukulud'!J4</f>
        <v>0</v>
      </c>
      <c r="K4" s="103"/>
      <c r="L4" s="103"/>
      <c r="M4" s="115">
        <f>B3-C4-D4-E4-F4</f>
        <v>0</v>
      </c>
      <c r="N4" s="104"/>
    </row>
    <row r="5" spans="1:14" ht="16.5" customHeight="1">
      <c r="A5" s="105"/>
      <c r="B5" s="118" t="e">
        <f>(C4+D4+E4+F4)/B3</f>
        <v>#DIV/0!</v>
      </c>
      <c r="C5" s="119">
        <f>IF(C3&gt;0,C4/C3,"")</f>
      </c>
      <c r="D5" s="119">
        <f>IF(D3&gt;0,D4/D3,"")</f>
      </c>
      <c r="E5" s="119">
        <f>IF(E3&gt;0,E4/E3,"")</f>
      </c>
      <c r="F5" s="119">
        <f>IF(F3&gt;0,F4/F3,"")</f>
      </c>
      <c r="G5" s="92"/>
      <c r="H5" s="92"/>
      <c r="I5" s="93"/>
      <c r="J5" s="152"/>
      <c r="K5" s="94"/>
      <c r="L5" s="94"/>
      <c r="M5" s="92"/>
      <c r="N5" s="95"/>
    </row>
    <row r="6" spans="1:14" s="88" customFormat="1" ht="17.25" customHeight="1">
      <c r="A6" s="334" t="s">
        <v>35</v>
      </c>
      <c r="B6" s="331" t="s">
        <v>29</v>
      </c>
      <c r="C6" s="344" t="s">
        <v>30</v>
      </c>
      <c r="D6" s="344"/>
      <c r="E6" s="344"/>
      <c r="F6" s="344"/>
      <c r="G6" s="345"/>
      <c r="H6" s="345"/>
      <c r="I6" s="345"/>
      <c r="J6" s="345"/>
      <c r="K6" s="345"/>
      <c r="L6" s="346"/>
      <c r="M6" s="347" t="s">
        <v>40</v>
      </c>
      <c r="N6" s="106"/>
    </row>
    <row r="7" spans="1:14" s="88" customFormat="1" ht="15.75" customHeight="1">
      <c r="A7" s="335"/>
      <c r="B7" s="332"/>
      <c r="C7" s="337" t="s">
        <v>31</v>
      </c>
      <c r="D7" s="338"/>
      <c r="E7" s="338"/>
      <c r="F7" s="339"/>
      <c r="G7" s="340" t="s">
        <v>43</v>
      </c>
      <c r="H7" s="342" t="s">
        <v>32</v>
      </c>
      <c r="I7" s="340" t="s">
        <v>33</v>
      </c>
      <c r="J7" s="325" t="s">
        <v>34</v>
      </c>
      <c r="K7" s="327" t="s">
        <v>108</v>
      </c>
      <c r="L7" s="329" t="s">
        <v>36</v>
      </c>
      <c r="M7" s="348"/>
      <c r="N7" s="106"/>
    </row>
    <row r="8" spans="1:14" ht="45.75" customHeight="1">
      <c r="A8" s="336"/>
      <c r="B8" s="333"/>
      <c r="C8" s="107" t="s">
        <v>6</v>
      </c>
      <c r="D8" s="107" t="s">
        <v>38</v>
      </c>
      <c r="E8" s="108" t="s">
        <v>37</v>
      </c>
      <c r="F8" s="108" t="s">
        <v>39</v>
      </c>
      <c r="G8" s="341"/>
      <c r="H8" s="343"/>
      <c r="I8" s="341"/>
      <c r="J8" s="326"/>
      <c r="K8" s="328"/>
      <c r="L8" s="330"/>
      <c r="M8" s="349"/>
      <c r="N8" s="95"/>
    </row>
    <row r="9" spans="1:14" ht="12.75">
      <c r="A9" s="109"/>
      <c r="B9" s="314">
        <f>eelarve!E88</f>
        <v>0</v>
      </c>
      <c r="C9" s="314">
        <f>eelarve!F88</f>
        <v>0</v>
      </c>
      <c r="D9" s="314">
        <f>eelarve!G88</f>
        <v>0</v>
      </c>
      <c r="E9" s="314">
        <f>eelarve!H88</f>
        <v>0</v>
      </c>
      <c r="F9" s="314">
        <f>eelarve!I88</f>
        <v>0</v>
      </c>
      <c r="G9" s="316"/>
      <c r="H9" s="317"/>
      <c r="I9" s="317"/>
      <c r="J9" s="317"/>
      <c r="K9" s="317"/>
      <c r="L9" s="318"/>
      <c r="M9" s="301">
        <f>B9-C11-D11-E11-F11</f>
        <v>0</v>
      </c>
      <c r="N9" s="95"/>
    </row>
    <row r="10" spans="1:14" s="89" customFormat="1" ht="5.25" customHeight="1">
      <c r="A10" s="304" t="str">
        <f>eelarve!A88</f>
        <v>9.1.</v>
      </c>
      <c r="B10" s="315"/>
      <c r="C10" s="315"/>
      <c r="D10" s="315"/>
      <c r="E10" s="315"/>
      <c r="F10" s="315"/>
      <c r="G10" s="319"/>
      <c r="H10" s="320"/>
      <c r="I10" s="320"/>
      <c r="J10" s="320"/>
      <c r="K10" s="320"/>
      <c r="L10" s="321"/>
      <c r="M10" s="302"/>
      <c r="N10" s="110"/>
    </row>
    <row r="11" spans="1:14" s="89" customFormat="1" ht="15.75" customHeight="1">
      <c r="A11" s="304"/>
      <c r="B11" s="308"/>
      <c r="C11" s="111">
        <f>SUM(C12:C26)</f>
        <v>0</v>
      </c>
      <c r="D11" s="111">
        <f>SUM(D12:D26)</f>
        <v>0</v>
      </c>
      <c r="E11" s="111">
        <f>SUM(E12:E26)</f>
        <v>0</v>
      </c>
      <c r="F11" s="111">
        <f>SUM(F12:F26)</f>
        <v>0</v>
      </c>
      <c r="G11" s="322"/>
      <c r="H11" s="323"/>
      <c r="I11" s="323"/>
      <c r="J11" s="323"/>
      <c r="K11" s="323"/>
      <c r="L11" s="324"/>
      <c r="M11" s="303"/>
      <c r="N11" s="110"/>
    </row>
    <row r="12" spans="1:14" ht="12.75">
      <c r="A12" s="305"/>
      <c r="B12" s="309"/>
      <c r="C12" s="166"/>
      <c r="D12" s="166"/>
      <c r="E12" s="166"/>
      <c r="F12" s="166"/>
      <c r="G12" s="168"/>
      <c r="H12" s="233"/>
      <c r="I12" s="234"/>
      <c r="J12" s="235"/>
      <c r="K12" s="168"/>
      <c r="L12" s="169"/>
      <c r="M12" s="311"/>
      <c r="N12" s="95"/>
    </row>
    <row r="13" spans="1:14" ht="12.75">
      <c r="A13" s="305"/>
      <c r="B13" s="309"/>
      <c r="C13" s="166"/>
      <c r="D13" s="166"/>
      <c r="E13" s="166"/>
      <c r="F13" s="166"/>
      <c r="G13" s="168"/>
      <c r="H13" s="233"/>
      <c r="I13" s="234"/>
      <c r="J13" s="235"/>
      <c r="K13" s="168"/>
      <c r="L13" s="169"/>
      <c r="M13" s="312"/>
      <c r="N13" s="95"/>
    </row>
    <row r="14" spans="1:14" ht="12.75">
      <c r="A14" s="305"/>
      <c r="B14" s="309"/>
      <c r="C14" s="166"/>
      <c r="D14" s="166"/>
      <c r="E14" s="166"/>
      <c r="F14" s="166"/>
      <c r="G14" s="171"/>
      <c r="H14" s="171"/>
      <c r="I14" s="236"/>
      <c r="J14" s="237"/>
      <c r="K14" s="171"/>
      <c r="L14" s="169"/>
      <c r="M14" s="312"/>
      <c r="N14" s="95"/>
    </row>
    <row r="15" spans="1:14" ht="12.75">
      <c r="A15" s="305"/>
      <c r="B15" s="309"/>
      <c r="C15" s="166"/>
      <c r="D15" s="166"/>
      <c r="E15" s="166"/>
      <c r="F15" s="166"/>
      <c r="G15" s="171"/>
      <c r="H15" s="171"/>
      <c r="I15" s="236"/>
      <c r="J15" s="237"/>
      <c r="K15" s="171"/>
      <c r="L15" s="169"/>
      <c r="M15" s="312"/>
      <c r="N15" s="95"/>
    </row>
    <row r="16" spans="1:14" ht="12.75">
      <c r="A16" s="305"/>
      <c r="B16" s="309"/>
      <c r="C16" s="166"/>
      <c r="D16" s="166"/>
      <c r="E16" s="166"/>
      <c r="F16" s="166"/>
      <c r="G16" s="171"/>
      <c r="H16" s="171"/>
      <c r="I16" s="236"/>
      <c r="J16" s="237"/>
      <c r="K16" s="171"/>
      <c r="L16" s="169"/>
      <c r="M16" s="312"/>
      <c r="N16" s="95"/>
    </row>
    <row r="17" spans="1:14" ht="12.75">
      <c r="A17" s="305"/>
      <c r="B17" s="309"/>
      <c r="C17" s="166"/>
      <c r="D17" s="166"/>
      <c r="E17" s="166"/>
      <c r="F17" s="166"/>
      <c r="G17" s="171"/>
      <c r="H17" s="171"/>
      <c r="I17" s="236"/>
      <c r="J17" s="237"/>
      <c r="K17" s="171"/>
      <c r="L17" s="169"/>
      <c r="M17" s="312"/>
      <c r="N17" s="95"/>
    </row>
    <row r="18" spans="1:14" ht="12.75">
      <c r="A18" s="305"/>
      <c r="B18" s="309"/>
      <c r="C18" s="166"/>
      <c r="D18" s="166"/>
      <c r="E18" s="166"/>
      <c r="F18" s="166"/>
      <c r="G18" s="171"/>
      <c r="H18" s="171"/>
      <c r="I18" s="236"/>
      <c r="J18" s="237"/>
      <c r="K18" s="171"/>
      <c r="L18" s="169"/>
      <c r="M18" s="312"/>
      <c r="N18" s="95"/>
    </row>
    <row r="19" spans="1:14" ht="12.75">
      <c r="A19" s="306"/>
      <c r="B19" s="309"/>
      <c r="C19" s="166"/>
      <c r="D19" s="166"/>
      <c r="E19" s="166"/>
      <c r="F19" s="166"/>
      <c r="G19" s="171"/>
      <c r="H19" s="171"/>
      <c r="I19" s="236"/>
      <c r="J19" s="237"/>
      <c r="K19" s="171"/>
      <c r="L19" s="169"/>
      <c r="M19" s="312"/>
      <c r="N19" s="95"/>
    </row>
    <row r="20" spans="1:14" ht="12.75">
      <c r="A20" s="306"/>
      <c r="B20" s="309"/>
      <c r="C20" s="166"/>
      <c r="D20" s="166"/>
      <c r="E20" s="166"/>
      <c r="F20" s="166"/>
      <c r="G20" s="171"/>
      <c r="H20" s="171"/>
      <c r="I20" s="236"/>
      <c r="J20" s="237"/>
      <c r="K20" s="171"/>
      <c r="L20" s="169"/>
      <c r="M20" s="312"/>
      <c r="N20" s="95"/>
    </row>
    <row r="21" spans="1:14" ht="12.75">
      <c r="A21" s="306"/>
      <c r="B21" s="309"/>
      <c r="C21" s="166"/>
      <c r="D21" s="166"/>
      <c r="E21" s="166"/>
      <c r="F21" s="166"/>
      <c r="G21" s="171"/>
      <c r="H21" s="171"/>
      <c r="I21" s="236"/>
      <c r="J21" s="237"/>
      <c r="K21" s="171"/>
      <c r="L21" s="169"/>
      <c r="M21" s="312"/>
      <c r="N21" s="95"/>
    </row>
    <row r="22" spans="1:14" ht="12.75">
      <c r="A22" s="306"/>
      <c r="B22" s="309"/>
      <c r="C22" s="166"/>
      <c r="D22" s="166"/>
      <c r="E22" s="166"/>
      <c r="F22" s="166"/>
      <c r="G22" s="171"/>
      <c r="H22" s="171"/>
      <c r="I22" s="236"/>
      <c r="J22" s="237"/>
      <c r="K22" s="171"/>
      <c r="L22" s="169"/>
      <c r="M22" s="312"/>
      <c r="N22" s="95"/>
    </row>
    <row r="23" spans="1:14" ht="12.75">
      <c r="A23" s="306"/>
      <c r="B23" s="309"/>
      <c r="C23" s="166"/>
      <c r="D23" s="166"/>
      <c r="E23" s="166"/>
      <c r="F23" s="166"/>
      <c r="G23" s="171"/>
      <c r="H23" s="171"/>
      <c r="I23" s="236"/>
      <c r="J23" s="237"/>
      <c r="K23" s="171"/>
      <c r="L23" s="169"/>
      <c r="M23" s="312"/>
      <c r="N23" s="95"/>
    </row>
    <row r="24" spans="1:14" ht="12.75">
      <c r="A24" s="306"/>
      <c r="B24" s="309"/>
      <c r="C24" s="166"/>
      <c r="D24" s="166"/>
      <c r="E24" s="166"/>
      <c r="F24" s="166"/>
      <c r="G24" s="171"/>
      <c r="H24" s="171"/>
      <c r="I24" s="236"/>
      <c r="J24" s="237"/>
      <c r="K24" s="171"/>
      <c r="L24" s="169"/>
      <c r="M24" s="312"/>
      <c r="N24" s="95"/>
    </row>
    <row r="25" spans="1:14" ht="12.75">
      <c r="A25" s="306"/>
      <c r="B25" s="309"/>
      <c r="C25" s="166"/>
      <c r="D25" s="166"/>
      <c r="E25" s="166"/>
      <c r="F25" s="166"/>
      <c r="G25" s="171"/>
      <c r="H25" s="171"/>
      <c r="I25" s="236"/>
      <c r="J25" s="237"/>
      <c r="K25" s="171"/>
      <c r="L25" s="169"/>
      <c r="M25" s="312"/>
      <c r="N25" s="95"/>
    </row>
    <row r="26" spans="1:14" ht="12.75">
      <c r="A26" s="307"/>
      <c r="B26" s="310"/>
      <c r="C26" s="173"/>
      <c r="D26" s="173"/>
      <c r="E26" s="173"/>
      <c r="F26" s="173"/>
      <c r="G26" s="173"/>
      <c r="H26" s="173"/>
      <c r="I26" s="238"/>
      <c r="J26" s="239"/>
      <c r="K26" s="173"/>
      <c r="L26" s="240"/>
      <c r="M26" s="313"/>
      <c r="N26" s="95"/>
    </row>
    <row r="27" spans="1:14" ht="12.75">
      <c r="A27" s="109"/>
      <c r="B27" s="314">
        <f>eelarve!E89</f>
        <v>0</v>
      </c>
      <c r="C27" s="314">
        <f>eelarve!F89</f>
        <v>0</v>
      </c>
      <c r="D27" s="314">
        <f>eelarve!G89</f>
        <v>0</v>
      </c>
      <c r="E27" s="314">
        <f>eelarve!H89</f>
        <v>0</v>
      </c>
      <c r="F27" s="314">
        <f>eelarve!I89</f>
        <v>0</v>
      </c>
      <c r="G27" s="316"/>
      <c r="H27" s="317"/>
      <c r="I27" s="317"/>
      <c r="J27" s="317"/>
      <c r="K27" s="317"/>
      <c r="L27" s="318"/>
      <c r="M27" s="301">
        <f>B27-C29-D29-E29-F29</f>
        <v>0</v>
      </c>
      <c r="N27" s="95"/>
    </row>
    <row r="28" spans="1:14" ht="3" customHeight="1">
      <c r="A28" s="304" t="str">
        <f>eelarve!A89</f>
        <v>9.2.</v>
      </c>
      <c r="B28" s="315"/>
      <c r="C28" s="315"/>
      <c r="D28" s="315"/>
      <c r="E28" s="315"/>
      <c r="F28" s="315"/>
      <c r="G28" s="319"/>
      <c r="H28" s="320"/>
      <c r="I28" s="320"/>
      <c r="J28" s="320"/>
      <c r="K28" s="320"/>
      <c r="L28" s="321"/>
      <c r="M28" s="302"/>
      <c r="N28" s="95"/>
    </row>
    <row r="29" spans="1:14" ht="15" customHeight="1">
      <c r="A29" s="304"/>
      <c r="B29" s="308"/>
      <c r="C29" s="111">
        <f>SUM(C30:C44)</f>
        <v>0</v>
      </c>
      <c r="D29" s="111">
        <f>SUM(D30:D44)</f>
        <v>0</v>
      </c>
      <c r="E29" s="111">
        <f>SUM(E30:E44)</f>
        <v>0</v>
      </c>
      <c r="F29" s="111">
        <f>SUM(F30:F44)</f>
        <v>0</v>
      </c>
      <c r="G29" s="322"/>
      <c r="H29" s="323"/>
      <c r="I29" s="323"/>
      <c r="J29" s="323"/>
      <c r="K29" s="323"/>
      <c r="L29" s="324"/>
      <c r="M29" s="303"/>
      <c r="N29" s="95"/>
    </row>
    <row r="30" spans="1:14" ht="12.75">
      <c r="A30" s="305"/>
      <c r="B30" s="309"/>
      <c r="C30" s="166"/>
      <c r="D30" s="166"/>
      <c r="E30" s="166"/>
      <c r="F30" s="166"/>
      <c r="G30" s="168"/>
      <c r="H30" s="233"/>
      <c r="I30" s="234"/>
      <c r="J30" s="235"/>
      <c r="K30" s="168"/>
      <c r="L30" s="169"/>
      <c r="M30" s="311"/>
      <c r="N30" s="95"/>
    </row>
    <row r="31" spans="1:14" ht="12.75">
      <c r="A31" s="305"/>
      <c r="B31" s="309"/>
      <c r="C31" s="166"/>
      <c r="D31" s="166"/>
      <c r="E31" s="166"/>
      <c r="F31" s="166"/>
      <c r="G31" s="168"/>
      <c r="H31" s="233"/>
      <c r="I31" s="234"/>
      <c r="J31" s="235"/>
      <c r="K31" s="168"/>
      <c r="L31" s="169"/>
      <c r="M31" s="312"/>
      <c r="N31" s="95"/>
    </row>
    <row r="32" spans="1:14" ht="12.75">
      <c r="A32" s="305"/>
      <c r="B32" s="309"/>
      <c r="C32" s="166"/>
      <c r="D32" s="166"/>
      <c r="E32" s="166"/>
      <c r="F32" s="166"/>
      <c r="G32" s="171"/>
      <c r="H32" s="171"/>
      <c r="I32" s="236"/>
      <c r="J32" s="237"/>
      <c r="K32" s="171"/>
      <c r="L32" s="169"/>
      <c r="M32" s="312"/>
      <c r="N32" s="95"/>
    </row>
    <row r="33" spans="1:14" ht="12.75">
      <c r="A33" s="305"/>
      <c r="B33" s="309"/>
      <c r="C33" s="166"/>
      <c r="D33" s="166"/>
      <c r="E33" s="166"/>
      <c r="F33" s="166"/>
      <c r="G33" s="171"/>
      <c r="H33" s="171"/>
      <c r="I33" s="236"/>
      <c r="J33" s="237"/>
      <c r="K33" s="171"/>
      <c r="L33" s="169"/>
      <c r="M33" s="312"/>
      <c r="N33" s="95"/>
    </row>
    <row r="34" spans="1:14" ht="12.75">
      <c r="A34" s="305"/>
      <c r="B34" s="309"/>
      <c r="C34" s="166"/>
      <c r="D34" s="166"/>
      <c r="E34" s="166"/>
      <c r="F34" s="166"/>
      <c r="G34" s="171"/>
      <c r="H34" s="171"/>
      <c r="I34" s="236"/>
      <c r="J34" s="237"/>
      <c r="K34" s="171"/>
      <c r="L34" s="169"/>
      <c r="M34" s="312"/>
      <c r="N34" s="95"/>
    </row>
    <row r="35" spans="1:14" ht="12.75">
      <c r="A35" s="305"/>
      <c r="B35" s="309"/>
      <c r="C35" s="166"/>
      <c r="D35" s="166"/>
      <c r="E35" s="166"/>
      <c r="F35" s="166"/>
      <c r="G35" s="171"/>
      <c r="H35" s="171"/>
      <c r="I35" s="236"/>
      <c r="J35" s="237"/>
      <c r="K35" s="171"/>
      <c r="L35" s="169"/>
      <c r="M35" s="312"/>
      <c r="N35" s="95"/>
    </row>
    <row r="36" spans="1:14" ht="12.75">
      <c r="A36" s="305"/>
      <c r="B36" s="309"/>
      <c r="C36" s="166"/>
      <c r="D36" s="166"/>
      <c r="E36" s="166"/>
      <c r="F36" s="166"/>
      <c r="G36" s="171"/>
      <c r="H36" s="171"/>
      <c r="I36" s="236"/>
      <c r="J36" s="237"/>
      <c r="K36" s="171"/>
      <c r="L36" s="169"/>
      <c r="M36" s="312"/>
      <c r="N36" s="95"/>
    </row>
    <row r="37" spans="1:14" ht="12.75">
      <c r="A37" s="306"/>
      <c r="B37" s="309"/>
      <c r="C37" s="166"/>
      <c r="D37" s="166"/>
      <c r="E37" s="166"/>
      <c r="F37" s="166"/>
      <c r="G37" s="171"/>
      <c r="H37" s="171"/>
      <c r="I37" s="236"/>
      <c r="J37" s="237"/>
      <c r="K37" s="171"/>
      <c r="L37" s="169"/>
      <c r="M37" s="312"/>
      <c r="N37" s="95"/>
    </row>
    <row r="38" spans="1:14" ht="12.75">
      <c r="A38" s="306"/>
      <c r="B38" s="309"/>
      <c r="C38" s="166"/>
      <c r="D38" s="166"/>
      <c r="E38" s="166"/>
      <c r="F38" s="166"/>
      <c r="G38" s="171"/>
      <c r="H38" s="171"/>
      <c r="I38" s="236"/>
      <c r="J38" s="237"/>
      <c r="K38" s="171"/>
      <c r="L38" s="169"/>
      <c r="M38" s="312"/>
      <c r="N38" s="95"/>
    </row>
    <row r="39" spans="1:14" ht="12.75">
      <c r="A39" s="306"/>
      <c r="B39" s="309"/>
      <c r="C39" s="166"/>
      <c r="D39" s="166"/>
      <c r="E39" s="166"/>
      <c r="F39" s="166"/>
      <c r="G39" s="171"/>
      <c r="H39" s="171"/>
      <c r="I39" s="236"/>
      <c r="J39" s="237"/>
      <c r="K39" s="171"/>
      <c r="L39" s="169"/>
      <c r="M39" s="312"/>
      <c r="N39" s="95"/>
    </row>
    <row r="40" spans="1:14" ht="12.75">
      <c r="A40" s="306"/>
      <c r="B40" s="309"/>
      <c r="C40" s="166"/>
      <c r="D40" s="166"/>
      <c r="E40" s="166"/>
      <c r="F40" s="166"/>
      <c r="G40" s="171"/>
      <c r="H40" s="171"/>
      <c r="I40" s="236"/>
      <c r="J40" s="237"/>
      <c r="K40" s="171"/>
      <c r="L40" s="169"/>
      <c r="M40" s="312"/>
      <c r="N40" s="95"/>
    </row>
    <row r="41" spans="1:14" ht="12.75">
      <c r="A41" s="306"/>
      <c r="B41" s="309"/>
      <c r="C41" s="166"/>
      <c r="D41" s="166"/>
      <c r="E41" s="166"/>
      <c r="F41" s="166"/>
      <c r="G41" s="171"/>
      <c r="H41" s="171"/>
      <c r="I41" s="236"/>
      <c r="J41" s="237"/>
      <c r="K41" s="171"/>
      <c r="L41" s="169"/>
      <c r="M41" s="312"/>
      <c r="N41" s="95"/>
    </row>
    <row r="42" spans="1:14" ht="12.75">
      <c r="A42" s="306"/>
      <c r="B42" s="309"/>
      <c r="C42" s="166"/>
      <c r="D42" s="166"/>
      <c r="E42" s="166"/>
      <c r="F42" s="166"/>
      <c r="G42" s="171"/>
      <c r="H42" s="171"/>
      <c r="I42" s="236"/>
      <c r="J42" s="237"/>
      <c r="K42" s="171"/>
      <c r="L42" s="169"/>
      <c r="M42" s="312"/>
      <c r="N42" s="95"/>
    </row>
    <row r="43" spans="1:14" ht="12.75">
      <c r="A43" s="306"/>
      <c r="B43" s="309"/>
      <c r="C43" s="166"/>
      <c r="D43" s="166"/>
      <c r="E43" s="166"/>
      <c r="F43" s="166"/>
      <c r="G43" s="171"/>
      <c r="H43" s="171"/>
      <c r="I43" s="236"/>
      <c r="J43" s="237"/>
      <c r="K43" s="171"/>
      <c r="L43" s="169"/>
      <c r="M43" s="312"/>
      <c r="N43" s="95"/>
    </row>
    <row r="44" spans="1:14" ht="12.75">
      <c r="A44" s="307"/>
      <c r="B44" s="310"/>
      <c r="C44" s="173"/>
      <c r="D44" s="173"/>
      <c r="E44" s="173"/>
      <c r="F44" s="173"/>
      <c r="G44" s="173"/>
      <c r="H44" s="173"/>
      <c r="I44" s="238"/>
      <c r="J44" s="239"/>
      <c r="K44" s="173"/>
      <c r="L44" s="240"/>
      <c r="M44" s="313"/>
      <c r="N44" s="95"/>
    </row>
    <row r="45" spans="1:14" ht="12.75">
      <c r="A45" s="109"/>
      <c r="B45" s="314">
        <f>eelarve!E90</f>
        <v>0</v>
      </c>
      <c r="C45" s="314">
        <f>eelarve!F90</f>
        <v>0</v>
      </c>
      <c r="D45" s="314">
        <f>eelarve!G90</f>
        <v>0</v>
      </c>
      <c r="E45" s="314">
        <f>eelarve!H90</f>
        <v>0</v>
      </c>
      <c r="F45" s="314">
        <f>eelarve!I90</f>
        <v>0</v>
      </c>
      <c r="G45" s="316"/>
      <c r="H45" s="317"/>
      <c r="I45" s="317"/>
      <c r="J45" s="317"/>
      <c r="K45" s="317"/>
      <c r="L45" s="318"/>
      <c r="M45" s="301">
        <f>B45-C47-D47-E47-F47</f>
        <v>0</v>
      </c>
      <c r="N45" s="95"/>
    </row>
    <row r="46" spans="1:14" ht="4.5" customHeight="1">
      <c r="A46" s="304">
        <f>eelarve!A90</f>
        <v>0</v>
      </c>
      <c r="B46" s="315"/>
      <c r="C46" s="315"/>
      <c r="D46" s="315"/>
      <c r="E46" s="315"/>
      <c r="F46" s="315"/>
      <c r="G46" s="319"/>
      <c r="H46" s="320"/>
      <c r="I46" s="320"/>
      <c r="J46" s="320"/>
      <c r="K46" s="320"/>
      <c r="L46" s="321"/>
      <c r="M46" s="302"/>
      <c r="N46" s="95"/>
    </row>
    <row r="47" spans="1:14" ht="15" customHeight="1">
      <c r="A47" s="304"/>
      <c r="B47" s="308"/>
      <c r="C47" s="111">
        <f>SUM(C48:C62)</f>
        <v>0</v>
      </c>
      <c r="D47" s="111">
        <f>SUM(D48:D62)</f>
        <v>0</v>
      </c>
      <c r="E47" s="111">
        <f>SUM(E48:E62)</f>
        <v>0</v>
      </c>
      <c r="F47" s="111">
        <f>SUM(F48:F62)</f>
        <v>0</v>
      </c>
      <c r="G47" s="322"/>
      <c r="H47" s="323"/>
      <c r="I47" s="323"/>
      <c r="J47" s="323"/>
      <c r="K47" s="323"/>
      <c r="L47" s="324"/>
      <c r="M47" s="303"/>
      <c r="N47" s="95"/>
    </row>
    <row r="48" spans="1:14" ht="12.75">
      <c r="A48" s="305"/>
      <c r="B48" s="309"/>
      <c r="C48" s="166"/>
      <c r="D48" s="166"/>
      <c r="E48" s="166"/>
      <c r="F48" s="166"/>
      <c r="G48" s="168"/>
      <c r="H48" s="233"/>
      <c r="I48" s="234"/>
      <c r="J48" s="235"/>
      <c r="K48" s="168"/>
      <c r="L48" s="169"/>
      <c r="M48" s="311"/>
      <c r="N48" s="95"/>
    </row>
    <row r="49" spans="1:14" ht="12.75">
      <c r="A49" s="305"/>
      <c r="B49" s="309"/>
      <c r="C49" s="166"/>
      <c r="D49" s="166"/>
      <c r="E49" s="166"/>
      <c r="F49" s="166"/>
      <c r="G49" s="168"/>
      <c r="H49" s="233"/>
      <c r="I49" s="234"/>
      <c r="J49" s="235"/>
      <c r="K49" s="168"/>
      <c r="L49" s="169"/>
      <c r="M49" s="312"/>
      <c r="N49" s="95"/>
    </row>
    <row r="50" spans="1:14" ht="12.75">
      <c r="A50" s="305"/>
      <c r="B50" s="309"/>
      <c r="C50" s="166"/>
      <c r="D50" s="166"/>
      <c r="E50" s="166"/>
      <c r="F50" s="166"/>
      <c r="G50" s="171"/>
      <c r="H50" s="171"/>
      <c r="I50" s="236"/>
      <c r="J50" s="237"/>
      <c r="K50" s="171"/>
      <c r="L50" s="169"/>
      <c r="M50" s="312"/>
      <c r="N50" s="95"/>
    </row>
    <row r="51" spans="1:14" ht="12.75">
      <c r="A51" s="305"/>
      <c r="B51" s="309"/>
      <c r="C51" s="166"/>
      <c r="D51" s="166"/>
      <c r="E51" s="166"/>
      <c r="F51" s="166"/>
      <c r="G51" s="171"/>
      <c r="H51" s="171"/>
      <c r="I51" s="236"/>
      <c r="J51" s="237"/>
      <c r="K51" s="171"/>
      <c r="L51" s="169"/>
      <c r="M51" s="312"/>
      <c r="N51" s="95"/>
    </row>
    <row r="52" spans="1:14" ht="12.75">
      <c r="A52" s="305"/>
      <c r="B52" s="309"/>
      <c r="C52" s="166"/>
      <c r="D52" s="166"/>
      <c r="E52" s="166"/>
      <c r="F52" s="166"/>
      <c r="G52" s="171"/>
      <c r="H52" s="171"/>
      <c r="I52" s="236"/>
      <c r="J52" s="237"/>
      <c r="K52" s="171"/>
      <c r="L52" s="169"/>
      <c r="M52" s="312"/>
      <c r="N52" s="95"/>
    </row>
    <row r="53" spans="1:14" ht="12.75">
      <c r="A53" s="305"/>
      <c r="B53" s="309"/>
      <c r="C53" s="166"/>
      <c r="D53" s="166"/>
      <c r="E53" s="166"/>
      <c r="F53" s="166"/>
      <c r="G53" s="171"/>
      <c r="H53" s="171"/>
      <c r="I53" s="236"/>
      <c r="J53" s="237"/>
      <c r="K53" s="171"/>
      <c r="L53" s="169"/>
      <c r="M53" s="312"/>
      <c r="N53" s="95"/>
    </row>
    <row r="54" spans="1:14" ht="12.75">
      <c r="A54" s="305"/>
      <c r="B54" s="309"/>
      <c r="C54" s="166"/>
      <c r="D54" s="166"/>
      <c r="E54" s="166"/>
      <c r="F54" s="166"/>
      <c r="G54" s="171"/>
      <c r="H54" s="171"/>
      <c r="I54" s="236"/>
      <c r="J54" s="237"/>
      <c r="K54" s="171"/>
      <c r="L54" s="169"/>
      <c r="M54" s="312"/>
      <c r="N54" s="95"/>
    </row>
    <row r="55" spans="1:14" ht="12.75">
      <c r="A55" s="306"/>
      <c r="B55" s="309"/>
      <c r="C55" s="166"/>
      <c r="D55" s="166"/>
      <c r="E55" s="166"/>
      <c r="F55" s="166"/>
      <c r="G55" s="171"/>
      <c r="H55" s="171"/>
      <c r="I55" s="236"/>
      <c r="J55" s="237"/>
      <c r="K55" s="171"/>
      <c r="L55" s="169"/>
      <c r="M55" s="312"/>
      <c r="N55" s="95"/>
    </row>
    <row r="56" spans="1:14" ht="12.75">
      <c r="A56" s="306"/>
      <c r="B56" s="309"/>
      <c r="C56" s="166"/>
      <c r="D56" s="166"/>
      <c r="E56" s="166"/>
      <c r="F56" s="166"/>
      <c r="G56" s="171"/>
      <c r="H56" s="171"/>
      <c r="I56" s="236"/>
      <c r="J56" s="237"/>
      <c r="K56" s="171"/>
      <c r="L56" s="169"/>
      <c r="M56" s="312"/>
      <c r="N56" s="95"/>
    </row>
    <row r="57" spans="1:14" ht="12.75">
      <c r="A57" s="306"/>
      <c r="B57" s="309"/>
      <c r="C57" s="166"/>
      <c r="D57" s="166"/>
      <c r="E57" s="166"/>
      <c r="F57" s="166"/>
      <c r="G57" s="171"/>
      <c r="H57" s="171"/>
      <c r="I57" s="236"/>
      <c r="J57" s="237"/>
      <c r="K57" s="171"/>
      <c r="L57" s="169"/>
      <c r="M57" s="312"/>
      <c r="N57" s="95"/>
    </row>
    <row r="58" spans="1:14" ht="12.75">
      <c r="A58" s="306"/>
      <c r="B58" s="309"/>
      <c r="C58" s="166"/>
      <c r="D58" s="166"/>
      <c r="E58" s="166"/>
      <c r="F58" s="166"/>
      <c r="G58" s="171"/>
      <c r="H58" s="171"/>
      <c r="I58" s="236"/>
      <c r="J58" s="237"/>
      <c r="K58" s="171"/>
      <c r="L58" s="169"/>
      <c r="M58" s="312"/>
      <c r="N58" s="95"/>
    </row>
    <row r="59" spans="1:14" ht="12.75">
      <c r="A59" s="306"/>
      <c r="B59" s="309"/>
      <c r="C59" s="166"/>
      <c r="D59" s="166"/>
      <c r="E59" s="166"/>
      <c r="F59" s="166"/>
      <c r="G59" s="171"/>
      <c r="H59" s="171"/>
      <c r="I59" s="236"/>
      <c r="J59" s="237"/>
      <c r="K59" s="171"/>
      <c r="L59" s="169"/>
      <c r="M59" s="312"/>
      <c r="N59" s="95"/>
    </row>
    <row r="60" spans="1:14" ht="12.75">
      <c r="A60" s="306"/>
      <c r="B60" s="309"/>
      <c r="C60" s="166"/>
      <c r="D60" s="166"/>
      <c r="E60" s="166"/>
      <c r="F60" s="166"/>
      <c r="G60" s="171"/>
      <c r="H60" s="171"/>
      <c r="I60" s="236"/>
      <c r="J60" s="237"/>
      <c r="K60" s="171"/>
      <c r="L60" s="169"/>
      <c r="M60" s="312"/>
      <c r="N60" s="95"/>
    </row>
    <row r="61" spans="1:14" ht="12.75">
      <c r="A61" s="306"/>
      <c r="B61" s="309"/>
      <c r="C61" s="166"/>
      <c r="D61" s="166"/>
      <c r="E61" s="166"/>
      <c r="F61" s="166"/>
      <c r="G61" s="171"/>
      <c r="H61" s="171"/>
      <c r="I61" s="236"/>
      <c r="J61" s="237"/>
      <c r="K61" s="171"/>
      <c r="L61" s="169"/>
      <c r="M61" s="312"/>
      <c r="N61" s="95"/>
    </row>
    <row r="62" spans="1:14" ht="12.75">
      <c r="A62" s="307"/>
      <c r="B62" s="310"/>
      <c r="C62" s="173"/>
      <c r="D62" s="173"/>
      <c r="E62" s="173"/>
      <c r="F62" s="173"/>
      <c r="G62" s="173"/>
      <c r="H62" s="173"/>
      <c r="I62" s="238"/>
      <c r="J62" s="239"/>
      <c r="K62" s="173"/>
      <c r="L62" s="240"/>
      <c r="M62" s="313"/>
      <c r="N62" s="95"/>
    </row>
    <row r="63" spans="1:14" ht="12.75">
      <c r="A63" s="109"/>
      <c r="B63" s="314">
        <f>eelarve!E91</f>
        <v>0</v>
      </c>
      <c r="C63" s="314">
        <f>eelarve!F91</f>
        <v>0</v>
      </c>
      <c r="D63" s="314">
        <f>eelarve!G91</f>
        <v>0</v>
      </c>
      <c r="E63" s="314">
        <f>eelarve!H91</f>
        <v>0</v>
      </c>
      <c r="F63" s="314">
        <f>eelarve!I91</f>
        <v>0</v>
      </c>
      <c r="G63" s="316"/>
      <c r="H63" s="317"/>
      <c r="I63" s="317"/>
      <c r="J63" s="317"/>
      <c r="K63" s="317"/>
      <c r="L63" s="318"/>
      <c r="M63" s="301">
        <f>B63-C65-D65-E65-F65</f>
        <v>0</v>
      </c>
      <c r="N63" s="95"/>
    </row>
    <row r="64" spans="1:14" ht="5.25" customHeight="1">
      <c r="A64" s="353">
        <f>eelarve!A91</f>
        <v>0</v>
      </c>
      <c r="B64" s="315"/>
      <c r="C64" s="315"/>
      <c r="D64" s="315"/>
      <c r="E64" s="315"/>
      <c r="F64" s="315"/>
      <c r="G64" s="319"/>
      <c r="H64" s="320"/>
      <c r="I64" s="320"/>
      <c r="J64" s="320"/>
      <c r="K64" s="320"/>
      <c r="L64" s="321"/>
      <c r="M64" s="302"/>
      <c r="N64" s="95"/>
    </row>
    <row r="65" spans="1:14" ht="17.25" customHeight="1">
      <c r="A65" s="353"/>
      <c r="B65" s="308"/>
      <c r="C65" s="111">
        <f>SUM(C66:C80)</f>
        <v>0</v>
      </c>
      <c r="D65" s="111">
        <f>SUM(D66:D80)</f>
        <v>0</v>
      </c>
      <c r="E65" s="111">
        <f>SUM(E66:E80)</f>
        <v>0</v>
      </c>
      <c r="F65" s="111">
        <f>SUM(F66:F80)</f>
        <v>0</v>
      </c>
      <c r="G65" s="322"/>
      <c r="H65" s="323"/>
      <c r="I65" s="323"/>
      <c r="J65" s="323"/>
      <c r="K65" s="323"/>
      <c r="L65" s="324"/>
      <c r="M65" s="303"/>
      <c r="N65" s="95"/>
    </row>
    <row r="66" spans="1:14" ht="12.75">
      <c r="A66" s="354"/>
      <c r="B66" s="309"/>
      <c r="C66" s="166"/>
      <c r="D66" s="166"/>
      <c r="E66" s="166"/>
      <c r="F66" s="166"/>
      <c r="G66" s="168"/>
      <c r="H66" s="233"/>
      <c r="I66" s="234"/>
      <c r="J66" s="235"/>
      <c r="K66" s="168"/>
      <c r="L66" s="169"/>
      <c r="M66" s="311"/>
      <c r="N66" s="95"/>
    </row>
    <row r="67" spans="1:14" ht="12.75">
      <c r="A67" s="354"/>
      <c r="B67" s="309"/>
      <c r="C67" s="166"/>
      <c r="D67" s="166"/>
      <c r="E67" s="166"/>
      <c r="F67" s="166"/>
      <c r="G67" s="168"/>
      <c r="H67" s="233"/>
      <c r="I67" s="234"/>
      <c r="J67" s="235"/>
      <c r="K67" s="168"/>
      <c r="L67" s="169"/>
      <c r="M67" s="312"/>
      <c r="N67" s="95"/>
    </row>
    <row r="68" spans="1:14" ht="12.75">
      <c r="A68" s="354"/>
      <c r="B68" s="309"/>
      <c r="C68" s="166"/>
      <c r="D68" s="166"/>
      <c r="E68" s="166"/>
      <c r="F68" s="166"/>
      <c r="G68" s="171"/>
      <c r="H68" s="171"/>
      <c r="I68" s="236"/>
      <c r="J68" s="237"/>
      <c r="K68" s="171"/>
      <c r="L68" s="169"/>
      <c r="M68" s="312"/>
      <c r="N68" s="95"/>
    </row>
    <row r="69" spans="1:14" ht="12.75">
      <c r="A69" s="354"/>
      <c r="B69" s="309"/>
      <c r="C69" s="166"/>
      <c r="D69" s="166"/>
      <c r="E69" s="166"/>
      <c r="F69" s="166"/>
      <c r="G69" s="171"/>
      <c r="H69" s="171"/>
      <c r="I69" s="236"/>
      <c r="J69" s="237"/>
      <c r="K69" s="171"/>
      <c r="L69" s="169"/>
      <c r="M69" s="312"/>
      <c r="N69" s="95"/>
    </row>
    <row r="70" spans="1:14" ht="12.75">
      <c r="A70" s="354"/>
      <c r="B70" s="309"/>
      <c r="C70" s="166"/>
      <c r="D70" s="166"/>
      <c r="E70" s="166"/>
      <c r="F70" s="166"/>
      <c r="G70" s="171"/>
      <c r="H70" s="171"/>
      <c r="I70" s="236"/>
      <c r="J70" s="237"/>
      <c r="K70" s="171"/>
      <c r="L70" s="169"/>
      <c r="M70" s="312"/>
      <c r="N70" s="95"/>
    </row>
    <row r="71" spans="1:14" ht="12.75">
      <c r="A71" s="354"/>
      <c r="B71" s="309"/>
      <c r="C71" s="166"/>
      <c r="D71" s="166"/>
      <c r="E71" s="166"/>
      <c r="F71" s="166"/>
      <c r="G71" s="171"/>
      <c r="H71" s="171"/>
      <c r="I71" s="236"/>
      <c r="J71" s="237"/>
      <c r="K71" s="171"/>
      <c r="L71" s="169"/>
      <c r="M71" s="312"/>
      <c r="N71" s="95"/>
    </row>
    <row r="72" spans="1:14" ht="12.75">
      <c r="A72" s="354"/>
      <c r="B72" s="309"/>
      <c r="C72" s="166"/>
      <c r="D72" s="166"/>
      <c r="E72" s="166"/>
      <c r="F72" s="166"/>
      <c r="G72" s="171"/>
      <c r="H72" s="171"/>
      <c r="I72" s="236"/>
      <c r="J72" s="237"/>
      <c r="K72" s="171"/>
      <c r="L72" s="169"/>
      <c r="M72" s="312"/>
      <c r="N72" s="95"/>
    </row>
    <row r="73" spans="1:14" ht="12.75">
      <c r="A73" s="355"/>
      <c r="B73" s="309"/>
      <c r="C73" s="166"/>
      <c r="D73" s="166"/>
      <c r="E73" s="166"/>
      <c r="F73" s="166"/>
      <c r="G73" s="171"/>
      <c r="H73" s="171"/>
      <c r="I73" s="236"/>
      <c r="J73" s="237"/>
      <c r="K73" s="171"/>
      <c r="L73" s="169"/>
      <c r="M73" s="312"/>
      <c r="N73" s="95"/>
    </row>
    <row r="74" spans="1:14" ht="12.75">
      <c r="A74" s="355"/>
      <c r="B74" s="309"/>
      <c r="C74" s="166"/>
      <c r="D74" s="166"/>
      <c r="E74" s="166"/>
      <c r="F74" s="166"/>
      <c r="G74" s="171"/>
      <c r="H74" s="171"/>
      <c r="I74" s="236"/>
      <c r="J74" s="237"/>
      <c r="K74" s="171"/>
      <c r="L74" s="169"/>
      <c r="M74" s="312"/>
      <c r="N74" s="95"/>
    </row>
    <row r="75" spans="1:14" ht="12.75">
      <c r="A75" s="355"/>
      <c r="B75" s="309"/>
      <c r="C75" s="166"/>
      <c r="D75" s="166"/>
      <c r="E75" s="166"/>
      <c r="F75" s="166"/>
      <c r="G75" s="171"/>
      <c r="H75" s="171"/>
      <c r="I75" s="236"/>
      <c r="J75" s="237"/>
      <c r="K75" s="171"/>
      <c r="L75" s="169"/>
      <c r="M75" s="312"/>
      <c r="N75" s="95"/>
    </row>
    <row r="76" spans="1:14" ht="12.75">
      <c r="A76" s="355"/>
      <c r="B76" s="309"/>
      <c r="C76" s="166"/>
      <c r="D76" s="166"/>
      <c r="E76" s="166"/>
      <c r="F76" s="166"/>
      <c r="G76" s="171"/>
      <c r="H76" s="171"/>
      <c r="I76" s="236"/>
      <c r="J76" s="237"/>
      <c r="K76" s="171"/>
      <c r="L76" s="169"/>
      <c r="M76" s="312"/>
      <c r="N76" s="95"/>
    </row>
    <row r="77" spans="1:14" ht="12.75">
      <c r="A77" s="355"/>
      <c r="B77" s="309"/>
      <c r="C77" s="166"/>
      <c r="D77" s="166"/>
      <c r="E77" s="166"/>
      <c r="F77" s="166"/>
      <c r="G77" s="171"/>
      <c r="H77" s="171"/>
      <c r="I77" s="236"/>
      <c r="J77" s="237"/>
      <c r="K77" s="171"/>
      <c r="L77" s="169"/>
      <c r="M77" s="312"/>
      <c r="N77" s="95"/>
    </row>
    <row r="78" spans="1:14" ht="12.75">
      <c r="A78" s="355"/>
      <c r="B78" s="309"/>
      <c r="C78" s="166"/>
      <c r="D78" s="166"/>
      <c r="E78" s="166"/>
      <c r="F78" s="166"/>
      <c r="G78" s="171"/>
      <c r="H78" s="171"/>
      <c r="I78" s="236"/>
      <c r="J78" s="237"/>
      <c r="K78" s="171"/>
      <c r="L78" s="169"/>
      <c r="M78" s="312"/>
      <c r="N78" s="95"/>
    </row>
    <row r="79" spans="1:14" ht="12.75">
      <c r="A79" s="355"/>
      <c r="B79" s="309"/>
      <c r="C79" s="166"/>
      <c r="D79" s="166"/>
      <c r="E79" s="166"/>
      <c r="F79" s="166"/>
      <c r="G79" s="171"/>
      <c r="H79" s="171"/>
      <c r="I79" s="236"/>
      <c r="J79" s="237"/>
      <c r="K79" s="171"/>
      <c r="L79" s="169"/>
      <c r="M79" s="312"/>
      <c r="N79" s="95"/>
    </row>
    <row r="80" spans="1:14" ht="12.75">
      <c r="A80" s="356"/>
      <c r="B80" s="310"/>
      <c r="C80" s="173"/>
      <c r="D80" s="173"/>
      <c r="E80" s="173"/>
      <c r="F80" s="173"/>
      <c r="G80" s="173"/>
      <c r="H80" s="173"/>
      <c r="I80" s="238"/>
      <c r="J80" s="239"/>
      <c r="K80" s="173"/>
      <c r="L80" s="240"/>
      <c r="M80" s="313"/>
      <c r="N80" s="95"/>
    </row>
    <row r="81" spans="1:14" ht="12.75">
      <c r="A81" s="109"/>
      <c r="B81" s="314">
        <f>eelarve!E92</f>
        <v>0</v>
      </c>
      <c r="C81" s="314">
        <f>eelarve!F92</f>
        <v>0</v>
      </c>
      <c r="D81" s="314">
        <f>eelarve!G92</f>
        <v>0</v>
      </c>
      <c r="E81" s="314">
        <f>eelarve!H92</f>
        <v>0</v>
      </c>
      <c r="F81" s="314">
        <f>eelarve!I92</f>
        <v>0</v>
      </c>
      <c r="G81" s="316"/>
      <c r="H81" s="317"/>
      <c r="I81" s="317"/>
      <c r="J81" s="317"/>
      <c r="K81" s="317"/>
      <c r="L81" s="318"/>
      <c r="M81" s="301">
        <f>B81-C83-D83-E83-F83</f>
        <v>0</v>
      </c>
      <c r="N81" s="95"/>
    </row>
    <row r="82" spans="1:14" ht="3.75" customHeight="1">
      <c r="A82" s="304">
        <f>eelarve!A92</f>
        <v>0</v>
      </c>
      <c r="B82" s="315"/>
      <c r="C82" s="315"/>
      <c r="D82" s="315"/>
      <c r="E82" s="315"/>
      <c r="F82" s="315"/>
      <c r="G82" s="319"/>
      <c r="H82" s="320"/>
      <c r="I82" s="320"/>
      <c r="J82" s="320"/>
      <c r="K82" s="320"/>
      <c r="L82" s="321"/>
      <c r="M82" s="302"/>
      <c r="N82" s="95"/>
    </row>
    <row r="83" spans="1:14" ht="14.25" customHeight="1">
      <c r="A83" s="304"/>
      <c r="B83" s="308"/>
      <c r="C83" s="111">
        <f>SUM(C84:C98)</f>
        <v>0</v>
      </c>
      <c r="D83" s="111">
        <f>SUM(D84:D98)</f>
        <v>0</v>
      </c>
      <c r="E83" s="111">
        <f>SUM(E84:E98)</f>
        <v>0</v>
      </c>
      <c r="F83" s="111">
        <f>SUM(F84:F98)</f>
        <v>0</v>
      </c>
      <c r="G83" s="322"/>
      <c r="H83" s="323"/>
      <c r="I83" s="323"/>
      <c r="J83" s="323"/>
      <c r="K83" s="323"/>
      <c r="L83" s="324"/>
      <c r="M83" s="303"/>
      <c r="N83" s="95"/>
    </row>
    <row r="84" spans="1:14" ht="12.75">
      <c r="A84" s="305"/>
      <c r="B84" s="309"/>
      <c r="C84" s="166"/>
      <c r="D84" s="166"/>
      <c r="E84" s="166"/>
      <c r="F84" s="166"/>
      <c r="G84" s="168"/>
      <c r="H84" s="233"/>
      <c r="I84" s="234"/>
      <c r="J84" s="235"/>
      <c r="K84" s="168"/>
      <c r="L84" s="169"/>
      <c r="M84" s="311"/>
      <c r="N84" s="95"/>
    </row>
    <row r="85" spans="1:14" ht="12.75">
      <c r="A85" s="305"/>
      <c r="B85" s="309"/>
      <c r="C85" s="166"/>
      <c r="D85" s="166"/>
      <c r="E85" s="166"/>
      <c r="F85" s="166"/>
      <c r="G85" s="168"/>
      <c r="H85" s="233"/>
      <c r="I85" s="234"/>
      <c r="J85" s="235"/>
      <c r="K85" s="168"/>
      <c r="L85" s="169"/>
      <c r="M85" s="312"/>
      <c r="N85" s="95"/>
    </row>
    <row r="86" spans="1:14" ht="12.75">
      <c r="A86" s="305"/>
      <c r="B86" s="309"/>
      <c r="C86" s="166"/>
      <c r="D86" s="166"/>
      <c r="E86" s="166"/>
      <c r="F86" s="166"/>
      <c r="G86" s="171"/>
      <c r="H86" s="171"/>
      <c r="I86" s="236"/>
      <c r="J86" s="237"/>
      <c r="K86" s="171"/>
      <c r="L86" s="169"/>
      <c r="M86" s="312"/>
      <c r="N86" s="95"/>
    </row>
    <row r="87" spans="1:14" ht="12.75">
      <c r="A87" s="305"/>
      <c r="B87" s="309"/>
      <c r="C87" s="166"/>
      <c r="D87" s="166"/>
      <c r="E87" s="166"/>
      <c r="F87" s="166"/>
      <c r="G87" s="171"/>
      <c r="H87" s="171"/>
      <c r="I87" s="236"/>
      <c r="J87" s="237"/>
      <c r="K87" s="171"/>
      <c r="L87" s="169"/>
      <c r="M87" s="312"/>
      <c r="N87" s="95"/>
    </row>
    <row r="88" spans="1:14" ht="12.75">
      <c r="A88" s="305"/>
      <c r="B88" s="309"/>
      <c r="C88" s="166"/>
      <c r="D88" s="166"/>
      <c r="E88" s="166"/>
      <c r="F88" s="166"/>
      <c r="G88" s="171"/>
      <c r="H88" s="171"/>
      <c r="I88" s="236"/>
      <c r="J88" s="237"/>
      <c r="K88" s="171"/>
      <c r="L88" s="169"/>
      <c r="M88" s="312"/>
      <c r="N88" s="95"/>
    </row>
    <row r="89" spans="1:14" ht="12.75">
      <c r="A89" s="305"/>
      <c r="B89" s="309"/>
      <c r="C89" s="166"/>
      <c r="D89" s="166"/>
      <c r="E89" s="166"/>
      <c r="F89" s="166"/>
      <c r="G89" s="171"/>
      <c r="H89" s="171"/>
      <c r="I89" s="236"/>
      <c r="J89" s="237"/>
      <c r="K89" s="171"/>
      <c r="L89" s="169"/>
      <c r="M89" s="312"/>
      <c r="N89" s="95"/>
    </row>
    <row r="90" spans="1:14" ht="12.75">
      <c r="A90" s="305"/>
      <c r="B90" s="309"/>
      <c r="C90" s="166"/>
      <c r="D90" s="166"/>
      <c r="E90" s="166"/>
      <c r="F90" s="166"/>
      <c r="G90" s="171"/>
      <c r="H90" s="171"/>
      <c r="I90" s="236"/>
      <c r="J90" s="237"/>
      <c r="K90" s="171"/>
      <c r="L90" s="169"/>
      <c r="M90" s="312"/>
      <c r="N90" s="95"/>
    </row>
    <row r="91" spans="1:14" ht="12.75">
      <c r="A91" s="306"/>
      <c r="B91" s="309"/>
      <c r="C91" s="166"/>
      <c r="D91" s="166"/>
      <c r="E91" s="166"/>
      <c r="F91" s="166"/>
      <c r="G91" s="171"/>
      <c r="H91" s="171"/>
      <c r="I91" s="236"/>
      <c r="J91" s="237"/>
      <c r="K91" s="171"/>
      <c r="L91" s="169"/>
      <c r="M91" s="312"/>
      <c r="N91" s="95"/>
    </row>
    <row r="92" spans="1:14" ht="12.75">
      <c r="A92" s="306"/>
      <c r="B92" s="309"/>
      <c r="C92" s="166"/>
      <c r="D92" s="166"/>
      <c r="E92" s="166"/>
      <c r="F92" s="166"/>
      <c r="G92" s="171"/>
      <c r="H92" s="171"/>
      <c r="I92" s="236"/>
      <c r="J92" s="237"/>
      <c r="K92" s="171"/>
      <c r="L92" s="169"/>
      <c r="M92" s="312"/>
      <c r="N92" s="95"/>
    </row>
    <row r="93" spans="1:14" ht="12.75">
      <c r="A93" s="306"/>
      <c r="B93" s="309"/>
      <c r="C93" s="166"/>
      <c r="D93" s="166"/>
      <c r="E93" s="166"/>
      <c r="F93" s="166"/>
      <c r="G93" s="171"/>
      <c r="H93" s="171"/>
      <c r="I93" s="236"/>
      <c r="J93" s="237"/>
      <c r="K93" s="171"/>
      <c r="L93" s="169"/>
      <c r="M93" s="312"/>
      <c r="N93" s="95"/>
    </row>
    <row r="94" spans="1:14" ht="12.75">
      <c r="A94" s="306"/>
      <c r="B94" s="309"/>
      <c r="C94" s="166"/>
      <c r="D94" s="166"/>
      <c r="E94" s="166"/>
      <c r="F94" s="166"/>
      <c r="G94" s="171"/>
      <c r="H94" s="171"/>
      <c r="I94" s="236"/>
      <c r="J94" s="237"/>
      <c r="K94" s="171"/>
      <c r="L94" s="169"/>
      <c r="M94" s="312"/>
      <c r="N94" s="95"/>
    </row>
    <row r="95" spans="1:14" ht="12.75">
      <c r="A95" s="306"/>
      <c r="B95" s="309"/>
      <c r="C95" s="166"/>
      <c r="D95" s="166"/>
      <c r="E95" s="166"/>
      <c r="F95" s="166"/>
      <c r="G95" s="171"/>
      <c r="H95" s="171"/>
      <c r="I95" s="236"/>
      <c r="J95" s="237"/>
      <c r="K95" s="171"/>
      <c r="L95" s="169"/>
      <c r="M95" s="312"/>
      <c r="N95" s="95"/>
    </row>
    <row r="96" spans="1:14" ht="12.75">
      <c r="A96" s="306"/>
      <c r="B96" s="309"/>
      <c r="C96" s="166"/>
      <c r="D96" s="166"/>
      <c r="E96" s="166"/>
      <c r="F96" s="166"/>
      <c r="G96" s="171"/>
      <c r="H96" s="171"/>
      <c r="I96" s="236"/>
      <c r="J96" s="237"/>
      <c r="K96" s="171"/>
      <c r="L96" s="169"/>
      <c r="M96" s="312"/>
      <c r="N96" s="95"/>
    </row>
    <row r="97" spans="1:14" ht="12.75">
      <c r="A97" s="306"/>
      <c r="B97" s="309"/>
      <c r="C97" s="166"/>
      <c r="D97" s="166"/>
      <c r="E97" s="166"/>
      <c r="F97" s="166"/>
      <c r="G97" s="171"/>
      <c r="H97" s="171"/>
      <c r="I97" s="236"/>
      <c r="J97" s="237"/>
      <c r="K97" s="171"/>
      <c r="L97" s="169"/>
      <c r="M97" s="312"/>
      <c r="N97" s="95"/>
    </row>
    <row r="98" spans="1:14" ht="12.75">
      <c r="A98" s="307"/>
      <c r="B98" s="310"/>
      <c r="C98" s="173"/>
      <c r="D98" s="173"/>
      <c r="E98" s="173"/>
      <c r="F98" s="173"/>
      <c r="G98" s="173"/>
      <c r="H98" s="173"/>
      <c r="I98" s="238"/>
      <c r="J98" s="239"/>
      <c r="K98" s="173"/>
      <c r="L98" s="240"/>
      <c r="M98" s="313"/>
      <c r="N98" s="95"/>
    </row>
    <row r="99" spans="1:14" ht="12.75">
      <c r="A99" s="109"/>
      <c r="B99" s="314">
        <f>eelarve!E93</f>
        <v>0</v>
      </c>
      <c r="C99" s="314">
        <f>eelarve!F93</f>
        <v>0</v>
      </c>
      <c r="D99" s="314">
        <f>eelarve!G93</f>
        <v>0</v>
      </c>
      <c r="E99" s="314">
        <f>eelarve!H93</f>
        <v>0</v>
      </c>
      <c r="F99" s="314">
        <f>eelarve!I93</f>
        <v>0</v>
      </c>
      <c r="G99" s="316"/>
      <c r="H99" s="317"/>
      <c r="I99" s="317"/>
      <c r="J99" s="317"/>
      <c r="K99" s="317"/>
      <c r="L99" s="318"/>
      <c r="M99" s="301">
        <f>B99-C101-D101-E101-F101</f>
        <v>0</v>
      </c>
      <c r="N99" s="95"/>
    </row>
    <row r="100" spans="1:14" ht="4.5" customHeight="1">
      <c r="A100" s="304">
        <f>eelarve!A93</f>
        <v>0</v>
      </c>
      <c r="B100" s="315"/>
      <c r="C100" s="315"/>
      <c r="D100" s="315"/>
      <c r="E100" s="315"/>
      <c r="F100" s="315"/>
      <c r="G100" s="319"/>
      <c r="H100" s="320"/>
      <c r="I100" s="320"/>
      <c r="J100" s="320"/>
      <c r="K100" s="320"/>
      <c r="L100" s="321"/>
      <c r="M100" s="302"/>
      <c r="N100" s="95"/>
    </row>
    <row r="101" spans="1:14" ht="15.75" customHeight="1">
      <c r="A101" s="304"/>
      <c r="B101" s="308"/>
      <c r="C101" s="111">
        <f>SUM(C102:C116)</f>
        <v>0</v>
      </c>
      <c r="D101" s="111">
        <f>SUM(D102:D116)</f>
        <v>0</v>
      </c>
      <c r="E101" s="111">
        <f>SUM(E102:E116)</f>
        <v>0</v>
      </c>
      <c r="F101" s="111">
        <f>SUM(F102:F116)</f>
        <v>0</v>
      </c>
      <c r="G101" s="322"/>
      <c r="H101" s="323"/>
      <c r="I101" s="323"/>
      <c r="J101" s="323"/>
      <c r="K101" s="323"/>
      <c r="L101" s="324"/>
      <c r="M101" s="303"/>
      <c r="N101" s="95"/>
    </row>
    <row r="102" spans="1:14" ht="12.75">
      <c r="A102" s="305"/>
      <c r="B102" s="309"/>
      <c r="C102" s="166"/>
      <c r="D102" s="166"/>
      <c r="E102" s="166"/>
      <c r="F102" s="166"/>
      <c r="G102" s="168"/>
      <c r="H102" s="233"/>
      <c r="I102" s="234"/>
      <c r="J102" s="235"/>
      <c r="K102" s="168"/>
      <c r="L102" s="169"/>
      <c r="M102" s="311"/>
      <c r="N102" s="95"/>
    </row>
    <row r="103" spans="1:14" ht="12.75">
      <c r="A103" s="305"/>
      <c r="B103" s="309"/>
      <c r="C103" s="166"/>
      <c r="D103" s="166"/>
      <c r="E103" s="166"/>
      <c r="F103" s="166"/>
      <c r="G103" s="168"/>
      <c r="H103" s="233"/>
      <c r="I103" s="234"/>
      <c r="J103" s="235"/>
      <c r="K103" s="168"/>
      <c r="L103" s="169"/>
      <c r="M103" s="312"/>
      <c r="N103" s="95"/>
    </row>
    <row r="104" spans="1:14" ht="12.75">
      <c r="A104" s="305"/>
      <c r="B104" s="309"/>
      <c r="C104" s="166"/>
      <c r="D104" s="166"/>
      <c r="E104" s="166"/>
      <c r="F104" s="166"/>
      <c r="G104" s="171"/>
      <c r="H104" s="171"/>
      <c r="I104" s="236"/>
      <c r="J104" s="237"/>
      <c r="K104" s="171"/>
      <c r="L104" s="169"/>
      <c r="M104" s="312"/>
      <c r="N104" s="95"/>
    </row>
    <row r="105" spans="1:14" ht="12.75">
      <c r="A105" s="305"/>
      <c r="B105" s="309"/>
      <c r="C105" s="166"/>
      <c r="D105" s="166"/>
      <c r="E105" s="166"/>
      <c r="F105" s="166"/>
      <c r="G105" s="171"/>
      <c r="H105" s="171"/>
      <c r="I105" s="236"/>
      <c r="J105" s="237"/>
      <c r="K105" s="171"/>
      <c r="L105" s="169"/>
      <c r="M105" s="312"/>
      <c r="N105" s="95"/>
    </row>
    <row r="106" spans="1:14" ht="12.75">
      <c r="A106" s="305"/>
      <c r="B106" s="309"/>
      <c r="C106" s="166"/>
      <c r="D106" s="166"/>
      <c r="E106" s="166"/>
      <c r="F106" s="166"/>
      <c r="G106" s="171"/>
      <c r="H106" s="171"/>
      <c r="I106" s="236"/>
      <c r="J106" s="237"/>
      <c r="K106" s="171"/>
      <c r="L106" s="169"/>
      <c r="M106" s="312"/>
      <c r="N106" s="95"/>
    </row>
    <row r="107" spans="1:14" ht="12.75">
      <c r="A107" s="305"/>
      <c r="B107" s="309"/>
      <c r="C107" s="166"/>
      <c r="D107" s="166"/>
      <c r="E107" s="166"/>
      <c r="F107" s="166"/>
      <c r="G107" s="171"/>
      <c r="H107" s="171"/>
      <c r="I107" s="236"/>
      <c r="J107" s="237"/>
      <c r="K107" s="171"/>
      <c r="L107" s="169"/>
      <c r="M107" s="312"/>
      <c r="N107" s="95"/>
    </row>
    <row r="108" spans="1:14" ht="12.75">
      <c r="A108" s="305"/>
      <c r="B108" s="309"/>
      <c r="C108" s="166"/>
      <c r="D108" s="166"/>
      <c r="E108" s="166"/>
      <c r="F108" s="166"/>
      <c r="G108" s="171"/>
      <c r="H108" s="171"/>
      <c r="I108" s="236"/>
      <c r="J108" s="237"/>
      <c r="K108" s="171"/>
      <c r="L108" s="169"/>
      <c r="M108" s="312"/>
      <c r="N108" s="95"/>
    </row>
    <row r="109" spans="1:14" ht="12.75">
      <c r="A109" s="306"/>
      <c r="B109" s="309"/>
      <c r="C109" s="166"/>
      <c r="D109" s="166"/>
      <c r="E109" s="166"/>
      <c r="F109" s="166"/>
      <c r="G109" s="171"/>
      <c r="H109" s="171"/>
      <c r="I109" s="236"/>
      <c r="J109" s="237"/>
      <c r="K109" s="171"/>
      <c r="L109" s="169"/>
      <c r="M109" s="312"/>
      <c r="N109" s="95"/>
    </row>
    <row r="110" spans="1:14" ht="12.75">
      <c r="A110" s="306"/>
      <c r="B110" s="309"/>
      <c r="C110" s="166"/>
      <c r="D110" s="166"/>
      <c r="E110" s="166"/>
      <c r="F110" s="166"/>
      <c r="G110" s="171"/>
      <c r="H110" s="171"/>
      <c r="I110" s="236"/>
      <c r="J110" s="237"/>
      <c r="K110" s="171"/>
      <c r="L110" s="169"/>
      <c r="M110" s="312"/>
      <c r="N110" s="95"/>
    </row>
    <row r="111" spans="1:14" ht="12.75">
      <c r="A111" s="306"/>
      <c r="B111" s="309"/>
      <c r="C111" s="166"/>
      <c r="D111" s="166"/>
      <c r="E111" s="166"/>
      <c r="F111" s="166"/>
      <c r="G111" s="171"/>
      <c r="H111" s="171"/>
      <c r="I111" s="236"/>
      <c r="J111" s="237"/>
      <c r="K111" s="171"/>
      <c r="L111" s="169"/>
      <c r="M111" s="312"/>
      <c r="N111" s="95"/>
    </row>
    <row r="112" spans="1:14" ht="12.75">
      <c r="A112" s="306"/>
      <c r="B112" s="309"/>
      <c r="C112" s="166"/>
      <c r="D112" s="166"/>
      <c r="E112" s="166"/>
      <c r="F112" s="166"/>
      <c r="G112" s="171"/>
      <c r="H112" s="171"/>
      <c r="I112" s="236"/>
      <c r="J112" s="237"/>
      <c r="K112" s="171"/>
      <c r="L112" s="169"/>
      <c r="M112" s="312"/>
      <c r="N112" s="95"/>
    </row>
    <row r="113" spans="1:14" ht="12.75">
      <c r="A113" s="306"/>
      <c r="B113" s="309"/>
      <c r="C113" s="166"/>
      <c r="D113" s="166"/>
      <c r="E113" s="166"/>
      <c r="F113" s="166"/>
      <c r="G113" s="171"/>
      <c r="H113" s="171"/>
      <c r="I113" s="236"/>
      <c r="J113" s="237"/>
      <c r="K113" s="171"/>
      <c r="L113" s="169"/>
      <c r="M113" s="312"/>
      <c r="N113" s="95"/>
    </row>
    <row r="114" spans="1:14" ht="12.75">
      <c r="A114" s="306"/>
      <c r="B114" s="309"/>
      <c r="C114" s="166"/>
      <c r="D114" s="166"/>
      <c r="E114" s="166"/>
      <c r="F114" s="166"/>
      <c r="G114" s="171"/>
      <c r="H114" s="171"/>
      <c r="I114" s="236"/>
      <c r="J114" s="237"/>
      <c r="K114" s="171"/>
      <c r="L114" s="169"/>
      <c r="M114" s="312"/>
      <c r="N114" s="95"/>
    </row>
    <row r="115" spans="1:14" ht="12.75">
      <c r="A115" s="306"/>
      <c r="B115" s="309"/>
      <c r="C115" s="166"/>
      <c r="D115" s="166"/>
      <c r="E115" s="166"/>
      <c r="F115" s="166"/>
      <c r="G115" s="171"/>
      <c r="H115" s="171"/>
      <c r="I115" s="236"/>
      <c r="J115" s="237"/>
      <c r="K115" s="171"/>
      <c r="L115" s="169"/>
      <c r="M115" s="312"/>
      <c r="N115" s="95"/>
    </row>
    <row r="116" spans="1:14" ht="12.75">
      <c r="A116" s="307"/>
      <c r="B116" s="310"/>
      <c r="C116" s="173"/>
      <c r="D116" s="173"/>
      <c r="E116" s="173"/>
      <c r="F116" s="173"/>
      <c r="G116" s="173"/>
      <c r="H116" s="173"/>
      <c r="I116" s="238"/>
      <c r="J116" s="239"/>
      <c r="K116" s="173"/>
      <c r="L116" s="240"/>
      <c r="M116" s="313"/>
      <c r="N116" s="95"/>
    </row>
    <row r="117" spans="1:14" ht="12.75">
      <c r="A117" s="109"/>
      <c r="B117" s="314">
        <f>eelarve!E94</f>
        <v>0</v>
      </c>
      <c r="C117" s="314">
        <f>eelarve!F94</f>
        <v>0</v>
      </c>
      <c r="D117" s="314">
        <f>eelarve!G94</f>
        <v>0</v>
      </c>
      <c r="E117" s="314">
        <f>eelarve!H94</f>
        <v>0</v>
      </c>
      <c r="F117" s="314">
        <f>eelarve!I94</f>
        <v>0</v>
      </c>
      <c r="G117" s="316"/>
      <c r="H117" s="317"/>
      <c r="I117" s="317"/>
      <c r="J117" s="317"/>
      <c r="K117" s="317"/>
      <c r="L117" s="318"/>
      <c r="M117" s="301">
        <f>B117-C119-D119-E119-F119</f>
        <v>0</v>
      </c>
      <c r="N117" s="95"/>
    </row>
    <row r="118" spans="1:14" ht="3" customHeight="1">
      <c r="A118" s="304">
        <f>eelarve!A94</f>
        <v>0</v>
      </c>
      <c r="B118" s="315"/>
      <c r="C118" s="315"/>
      <c r="D118" s="315"/>
      <c r="E118" s="315"/>
      <c r="F118" s="315"/>
      <c r="G118" s="319"/>
      <c r="H118" s="320"/>
      <c r="I118" s="320"/>
      <c r="J118" s="320"/>
      <c r="K118" s="320"/>
      <c r="L118" s="321"/>
      <c r="M118" s="302"/>
      <c r="N118" s="95"/>
    </row>
    <row r="119" spans="1:14" ht="15" customHeight="1">
      <c r="A119" s="304"/>
      <c r="B119" s="308"/>
      <c r="C119" s="111">
        <f>SUM(C120:C134)</f>
        <v>0</v>
      </c>
      <c r="D119" s="111">
        <f>SUM(D120:D134)</f>
        <v>0</v>
      </c>
      <c r="E119" s="111">
        <f>SUM(E120:E134)</f>
        <v>0</v>
      </c>
      <c r="F119" s="111">
        <f>SUM(F120:F134)</f>
        <v>0</v>
      </c>
      <c r="G119" s="322"/>
      <c r="H119" s="323"/>
      <c r="I119" s="323"/>
      <c r="J119" s="323"/>
      <c r="K119" s="323"/>
      <c r="L119" s="324"/>
      <c r="M119" s="303"/>
      <c r="N119" s="95"/>
    </row>
    <row r="120" spans="1:14" ht="12.75">
      <c r="A120" s="305"/>
      <c r="B120" s="309"/>
      <c r="C120" s="166"/>
      <c r="D120" s="166"/>
      <c r="E120" s="166"/>
      <c r="F120" s="166"/>
      <c r="G120" s="168"/>
      <c r="H120" s="233"/>
      <c r="I120" s="234"/>
      <c r="J120" s="235"/>
      <c r="K120" s="168"/>
      <c r="L120" s="169"/>
      <c r="M120" s="311"/>
      <c r="N120" s="95"/>
    </row>
    <row r="121" spans="1:14" ht="12.75">
      <c r="A121" s="305"/>
      <c r="B121" s="309"/>
      <c r="C121" s="166"/>
      <c r="D121" s="166"/>
      <c r="E121" s="166"/>
      <c r="F121" s="166"/>
      <c r="G121" s="168"/>
      <c r="H121" s="233"/>
      <c r="I121" s="234"/>
      <c r="J121" s="235"/>
      <c r="K121" s="168"/>
      <c r="L121" s="169"/>
      <c r="M121" s="312"/>
      <c r="N121" s="95"/>
    </row>
    <row r="122" spans="1:14" ht="12.75">
      <c r="A122" s="305"/>
      <c r="B122" s="309"/>
      <c r="C122" s="166"/>
      <c r="D122" s="166"/>
      <c r="E122" s="166"/>
      <c r="F122" s="166"/>
      <c r="G122" s="171"/>
      <c r="H122" s="171"/>
      <c r="I122" s="236"/>
      <c r="J122" s="237"/>
      <c r="K122" s="171"/>
      <c r="L122" s="169"/>
      <c r="M122" s="312"/>
      <c r="N122" s="95"/>
    </row>
    <row r="123" spans="1:14" ht="12.75">
      <c r="A123" s="305"/>
      <c r="B123" s="309"/>
      <c r="C123" s="166"/>
      <c r="D123" s="166"/>
      <c r="E123" s="166"/>
      <c r="F123" s="166"/>
      <c r="G123" s="171"/>
      <c r="H123" s="171"/>
      <c r="I123" s="236"/>
      <c r="J123" s="237"/>
      <c r="K123" s="171"/>
      <c r="L123" s="169"/>
      <c r="M123" s="312"/>
      <c r="N123" s="95"/>
    </row>
    <row r="124" spans="1:14" ht="12.75">
      <c r="A124" s="305"/>
      <c r="B124" s="309"/>
      <c r="C124" s="166"/>
      <c r="D124" s="166"/>
      <c r="E124" s="166"/>
      <c r="F124" s="166"/>
      <c r="G124" s="171"/>
      <c r="H124" s="171"/>
      <c r="I124" s="236"/>
      <c r="J124" s="237"/>
      <c r="K124" s="171"/>
      <c r="L124" s="169"/>
      <c r="M124" s="312"/>
      <c r="N124" s="95"/>
    </row>
    <row r="125" spans="1:14" ht="12.75">
      <c r="A125" s="305"/>
      <c r="B125" s="309"/>
      <c r="C125" s="166"/>
      <c r="D125" s="166"/>
      <c r="E125" s="166"/>
      <c r="F125" s="166"/>
      <c r="G125" s="171"/>
      <c r="H125" s="171"/>
      <c r="I125" s="236"/>
      <c r="J125" s="237"/>
      <c r="K125" s="171"/>
      <c r="L125" s="169"/>
      <c r="M125" s="312"/>
      <c r="N125" s="95"/>
    </row>
    <row r="126" spans="1:14" ht="12.75">
      <c r="A126" s="305"/>
      <c r="B126" s="309"/>
      <c r="C126" s="166"/>
      <c r="D126" s="166"/>
      <c r="E126" s="166"/>
      <c r="F126" s="166"/>
      <c r="G126" s="171"/>
      <c r="H126" s="171"/>
      <c r="I126" s="236"/>
      <c r="J126" s="237"/>
      <c r="K126" s="171"/>
      <c r="L126" s="169"/>
      <c r="M126" s="312"/>
      <c r="N126" s="95"/>
    </row>
    <row r="127" spans="1:14" ht="12.75">
      <c r="A127" s="306"/>
      <c r="B127" s="309"/>
      <c r="C127" s="166"/>
      <c r="D127" s="166"/>
      <c r="E127" s="166"/>
      <c r="F127" s="166"/>
      <c r="G127" s="171"/>
      <c r="H127" s="171"/>
      <c r="I127" s="236"/>
      <c r="J127" s="237"/>
      <c r="K127" s="171"/>
      <c r="L127" s="169"/>
      <c r="M127" s="312"/>
      <c r="N127" s="95"/>
    </row>
    <row r="128" spans="1:14" ht="12.75">
      <c r="A128" s="306"/>
      <c r="B128" s="309"/>
      <c r="C128" s="166"/>
      <c r="D128" s="166"/>
      <c r="E128" s="166"/>
      <c r="F128" s="166"/>
      <c r="G128" s="171"/>
      <c r="H128" s="171"/>
      <c r="I128" s="236"/>
      <c r="J128" s="237"/>
      <c r="K128" s="171"/>
      <c r="L128" s="169"/>
      <c r="M128" s="312"/>
      <c r="N128" s="95"/>
    </row>
    <row r="129" spans="1:14" ht="12.75">
      <c r="A129" s="306"/>
      <c r="B129" s="309"/>
      <c r="C129" s="166"/>
      <c r="D129" s="166"/>
      <c r="E129" s="166"/>
      <c r="F129" s="166"/>
      <c r="G129" s="171"/>
      <c r="H129" s="171"/>
      <c r="I129" s="236"/>
      <c r="J129" s="237"/>
      <c r="K129" s="171"/>
      <c r="L129" s="169"/>
      <c r="M129" s="312"/>
      <c r="N129" s="95"/>
    </row>
    <row r="130" spans="1:14" ht="12.75">
      <c r="A130" s="306"/>
      <c r="B130" s="309"/>
      <c r="C130" s="166"/>
      <c r="D130" s="166"/>
      <c r="E130" s="166"/>
      <c r="F130" s="166"/>
      <c r="G130" s="171"/>
      <c r="H130" s="171"/>
      <c r="I130" s="236"/>
      <c r="J130" s="237"/>
      <c r="K130" s="171"/>
      <c r="L130" s="169"/>
      <c r="M130" s="312"/>
      <c r="N130" s="95"/>
    </row>
    <row r="131" spans="1:14" ht="12.75">
      <c r="A131" s="306"/>
      <c r="B131" s="309"/>
      <c r="C131" s="166"/>
      <c r="D131" s="166"/>
      <c r="E131" s="166"/>
      <c r="F131" s="166"/>
      <c r="G131" s="171"/>
      <c r="H131" s="171"/>
      <c r="I131" s="236"/>
      <c r="J131" s="237"/>
      <c r="K131" s="171"/>
      <c r="L131" s="169"/>
      <c r="M131" s="312"/>
      <c r="N131" s="95"/>
    </row>
    <row r="132" spans="1:14" ht="12.75">
      <c r="A132" s="306"/>
      <c r="B132" s="309"/>
      <c r="C132" s="166"/>
      <c r="D132" s="166"/>
      <c r="E132" s="166"/>
      <c r="F132" s="166"/>
      <c r="G132" s="171"/>
      <c r="H132" s="171"/>
      <c r="I132" s="236"/>
      <c r="J132" s="237"/>
      <c r="K132" s="171"/>
      <c r="L132" s="169"/>
      <c r="M132" s="312"/>
      <c r="N132" s="95"/>
    </row>
    <row r="133" spans="1:14" ht="12.75">
      <c r="A133" s="306"/>
      <c r="B133" s="309"/>
      <c r="C133" s="166"/>
      <c r="D133" s="166"/>
      <c r="E133" s="166"/>
      <c r="F133" s="166"/>
      <c r="G133" s="171"/>
      <c r="H133" s="171"/>
      <c r="I133" s="236"/>
      <c r="J133" s="237"/>
      <c r="K133" s="171"/>
      <c r="L133" s="169"/>
      <c r="M133" s="312"/>
      <c r="N133" s="95"/>
    </row>
    <row r="134" spans="1:14" ht="12.75">
      <c r="A134" s="307"/>
      <c r="B134" s="310"/>
      <c r="C134" s="173"/>
      <c r="D134" s="173"/>
      <c r="E134" s="173"/>
      <c r="F134" s="173"/>
      <c r="G134" s="173"/>
      <c r="H134" s="173"/>
      <c r="I134" s="238"/>
      <c r="J134" s="239"/>
      <c r="K134" s="173"/>
      <c r="L134" s="240"/>
      <c r="M134" s="313"/>
      <c r="N134" s="95"/>
    </row>
    <row r="135" spans="1:14" ht="12.75">
      <c r="A135" s="95"/>
      <c r="B135" s="114"/>
      <c r="C135" s="114"/>
      <c r="D135" s="114"/>
      <c r="E135" s="114"/>
      <c r="F135" s="114"/>
      <c r="G135" s="114"/>
      <c r="H135" s="114"/>
      <c r="I135" s="114"/>
      <c r="J135" s="153"/>
      <c r="K135" s="114"/>
      <c r="L135" s="114"/>
      <c r="M135" s="114"/>
      <c r="N135" s="95"/>
    </row>
  </sheetData>
  <sheetProtection password="CA1D" sheet="1" insertRows="0"/>
  <mergeCells count="83">
    <mergeCell ref="M117:M119"/>
    <mergeCell ref="A118:A134"/>
    <mergeCell ref="B119:B134"/>
    <mergeCell ref="M120:M134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2009-06-10T06:36:23Z</cp:lastPrinted>
  <dcterms:created xsi:type="dcterms:W3CDTF">2008-04-13T08:03:52Z</dcterms:created>
  <dcterms:modified xsi:type="dcterms:W3CDTF">2009-07-02T10:28:30Z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