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1840" windowHeight="13170" activeTab="0"/>
  </bookViews>
  <sheets>
    <sheet name="Projekti eelarve " sheetId="1" r:id="rId1"/>
  </sheets>
  <definedNames>
    <definedName name="_xlnm.Print_Area" localSheetId="0">'Projekti eelarve '!$A$1:$K$67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 </author>
  </authors>
  <commentList>
    <comment ref="F9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
Omafinantseering peab olema vähemalt 10%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Omafinantseeringu rahaline osa peab olema vähemalt 5% projekti eelarvest</t>
        </r>
      </text>
    </comment>
    <comment ref="A13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Siin kajastage nende töötajate tasud, kes saavad </t>
        </r>
        <r>
          <rPr>
            <u val="single"/>
            <sz val="9"/>
            <color indexed="12"/>
            <rFont val="Tahoma"/>
            <family val="2"/>
          </rPr>
          <t>tasu palgana</t>
        </r>
        <r>
          <rPr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sz val="9"/>
            <color indexed="10"/>
            <rFont val="Tahoma"/>
            <family val="2"/>
          </rPr>
          <t>Vabatahtlik töö</t>
        </r>
        <r>
          <rPr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3" authorId="0">
      <text>
        <r>
          <rPr>
            <sz val="9"/>
            <rFont val="Tahoma"/>
            <family val="2"/>
          </rPr>
          <t xml:space="preserve">Siin kajastage sellised töö- ja teenustasud, mida makstakse FIE või firma </t>
        </r>
        <r>
          <rPr>
            <u val="single"/>
            <sz val="9"/>
            <rFont val="Tahoma"/>
            <family val="2"/>
          </rPr>
          <t>arvete alusel</t>
        </r>
        <r>
          <rPr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  <r>
          <rPr>
            <b/>
            <sz val="9"/>
            <rFont val="Tahoma"/>
            <family val="2"/>
          </rPr>
          <t xml:space="preserve">
</t>
        </r>
      </text>
    </comment>
    <comment ref="A39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projektiga seotud trükiste väljaandmiskulud, teavitustegevusekulud (s.h.veebileht)</t>
        </r>
      </text>
    </comment>
  </commentList>
</comments>
</file>

<file path=xl/sharedStrings.xml><?xml version="1.0" encoding="utf-8"?>
<sst xmlns="http://schemas.openxmlformats.org/spreadsheetml/2006/main" count="93" uniqueCount="63">
  <si>
    <t>EELARVE</t>
  </si>
  <si>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</si>
  <si>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</si>
  <si>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</si>
  <si>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</si>
  <si>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</si>
  <si>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</si>
  <si>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Eelarve seletuskiri</t>
  </si>
  <si>
    <t>Kulugrupp</t>
  </si>
  <si>
    <t>Ühik</t>
  </si>
  <si>
    <t>Ühiku-te arv</t>
  </si>
  <si>
    <t>Ühiku hind</t>
  </si>
  <si>
    <t>Kokku</t>
  </si>
  <si>
    <t>KÜSK toetus</t>
  </si>
  <si>
    <t>Raha-line</t>
  </si>
  <si>
    <t>Vaba-tahtlik töö</t>
  </si>
  <si>
    <t>Muu raha-liselt mõõdetav panus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</si>
  <si>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</si>
  <si>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</si>
  <si>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</si>
  <si>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</si>
  <si>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</si>
  <si>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</si>
  <si>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</si>
  <si>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</si>
  <si>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>1.7.</t>
  </si>
  <si>
    <t>2. Tellitud tööd ja teenused kokku (s.h. vabatahtlik töö)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</si>
  <si>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</si>
  <si>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</si>
  <si>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</si>
  <si>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</si>
  <si>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</si>
  <si>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</si>
  <si>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</si>
  <si>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5.1.</t>
  </si>
  <si>
    <t>5.2.</t>
  </si>
  <si>
    <t>Täiendav info</t>
  </si>
  <si>
    <t>PROJEKTI  EELARVE KOKKU</t>
  </si>
  <si>
    <t>KÜSK toetuse osatähtsus projekti eelarvest</t>
  </si>
  <si>
    <t>Kogu omafinantseeringu summa kokku</t>
  </si>
  <si>
    <t>Osatähtsused omafinantseeringust</t>
  </si>
  <si>
    <t>Mitterahaline kaasfinantseering kokku</t>
  </si>
  <si>
    <t>Mitterahalise kaasfinantseeringu osatähtsus kaasfinantseeringust</t>
  </si>
  <si>
    <t>Osatähtsused kogu projekti eelarvest</t>
  </si>
  <si>
    <t>Projekti eelarve ja finantseerimisallikate kontroll:</t>
  </si>
  <si>
    <t>Kas projekti eelarve ja finantseerimisallikad on tasakaalus?</t>
  </si>
  <si>
    <t>Kas KÜSK toetus on kuni 90% projekti eelarvest?</t>
  </si>
  <si>
    <t>Kas omafinantseeringu rahaline osa on vähemalt 5% projekti eelarvest?</t>
  </si>
  <si>
    <t>Kas vabatahtlik töö ja rahaliselt mõõdetav panus kokku on kuni 50% kogu omafinantseeringust?</t>
  </si>
  <si>
    <t>Kas KÜSK toetus jääb programmis lubatud summa piiridesse?</t>
  </si>
  <si>
    <t>maksimum</t>
  </si>
  <si>
    <t>Omafinantseering</t>
  </si>
  <si>
    <t>Esitage kõikide kulude kohta (ka mitterahaline omafinantseering, sh vabatahtlik töö)  täpne kalkulatsioon ning vajalikkuse põhjendus. Kui on teada tööde-teenuste pakkuja, tooge ta ka nimeliselt kindlasti välja.</t>
  </si>
  <si>
    <t>1.8. Töötuskindlustusmakse 1%</t>
  </si>
  <si>
    <t>1.9. Sotsiaalmaks 33%</t>
  </si>
  <si>
    <r>
      <t>2. Tellitud tööd ja teenused kokku (s.h. vabatahtlik töö)</t>
    </r>
    <r>
      <rPr>
        <sz val="10"/>
        <color indexed="12"/>
        <rFont val="Arial"/>
        <family val="2"/>
      </rPr>
      <t xml:space="preserve"> NB! Konsultatsiooniteenused äriplaani koostamiseks võivad moodustada kuni 50% KÜSK toetusest</t>
    </r>
  </si>
  <si>
    <t>LISA 1.       SEAP-13</t>
  </si>
  <si>
    <t>4. Projekti info- ja teavitustegevuste kulud (s.h. digitaalsed) kokku</t>
  </si>
  <si>
    <t>5. Muud projekti elluviimisega otseselt seotud kulud</t>
  </si>
  <si>
    <r>
      <t xml:space="preserve">6. Toetuse saaja üld- ja arenduskulud </t>
    </r>
    <r>
      <rPr>
        <sz val="10"/>
        <color indexed="12"/>
        <rFont val="Arial"/>
        <family val="2"/>
      </rPr>
      <t>(kuni 15% KÜSK toetuse mahust)</t>
    </r>
  </si>
  <si>
    <t>Üld- ja arenduskulude osatähtsus  KÜSK toetusest</t>
  </si>
  <si>
    <t>Kas üld- ja arenduskulud jäävad 15% piiridesse KÜSK kogutoetusest?</t>
  </si>
  <si>
    <t>3. Projekti ürituste korraldamisega seotud kulud vastavalt tegevuskavale kokku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</si>
</sst>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color indexed="10"/>
      <name val="Tahoma"/>
      <family val="2"/>
    </font>
    <font>
      <u val="single"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/>
      <bottom/>
    </border>
    <border>
      <left style="hair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55" applyFill="1" applyAlignment="1">
      <alignment shrinkToFit="1"/>
      <protection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6" fillId="33" borderId="10" xfId="55" applyFont="1" applyFill="1" applyBorder="1" applyAlignment="1">
      <alignment horizontal="right" indent="3"/>
      <protection/>
    </xf>
    <xf numFmtId="0" fontId="3" fillId="33" borderId="10" xfId="55" applyFont="1" applyFill="1" applyBorder="1" applyAlignment="1">
      <alignment horizontal="left" indent="3"/>
      <protection/>
    </xf>
    <xf numFmtId="0" fontId="6" fillId="33" borderId="11" xfId="55" applyFont="1" applyFill="1" applyBorder="1" applyAlignment="1">
      <alignment horizontal="right" indent="3"/>
      <protection/>
    </xf>
    <xf numFmtId="0" fontId="3" fillId="33" borderId="11" xfId="55" applyFont="1" applyFill="1" applyBorder="1" applyAlignment="1">
      <alignment horizontal="left" indent="3"/>
      <protection/>
    </xf>
    <xf numFmtId="0" fontId="6" fillId="33" borderId="12" xfId="55" applyFont="1" applyFill="1" applyBorder="1" applyAlignment="1">
      <alignment horizontal="right" indent="3"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7" fillId="33" borderId="10" xfId="55" applyFont="1" applyFill="1" applyBorder="1" applyAlignment="1">
      <alignment horizontal="center" vertical="center"/>
      <protection/>
    </xf>
    <xf numFmtId="0" fontId="4" fillId="0" borderId="0" xfId="55" applyFont="1" applyAlignment="1" applyProtection="1">
      <alignment horizontal="center" vertical="top" wrapText="1"/>
      <protection hidden="1"/>
    </xf>
    <xf numFmtId="0" fontId="2" fillId="0" borderId="0" xfId="55" applyAlignment="1">
      <alignment horizontal="center" vertical="top" wrapText="1"/>
      <protection/>
    </xf>
    <xf numFmtId="0" fontId="2" fillId="0" borderId="13" xfId="55" applyBorder="1">
      <alignment/>
      <protection/>
    </xf>
    <xf numFmtId="0" fontId="2" fillId="0" borderId="14" xfId="55" applyBorder="1" applyAlignment="1">
      <alignment horizontal="center"/>
      <protection/>
    </xf>
    <xf numFmtId="172" fontId="2" fillId="0" borderId="14" xfId="55" applyNumberFormat="1" applyBorder="1" applyAlignment="1">
      <alignment horizontal="center"/>
      <protection/>
    </xf>
    <xf numFmtId="172" fontId="2" fillId="0" borderId="15" xfId="55" applyNumberFormat="1" applyBorder="1" applyAlignment="1">
      <alignment horizontal="center"/>
      <protection/>
    </xf>
    <xf numFmtId="172" fontId="2" fillId="33" borderId="16" xfId="55" applyNumberFormat="1" applyFill="1" applyBorder="1" applyAlignment="1">
      <alignment horizontal="center"/>
      <protection/>
    </xf>
    <xf numFmtId="172" fontId="2" fillId="0" borderId="13" xfId="55" applyNumberFormat="1" applyBorder="1" applyAlignment="1">
      <alignment horizontal="center"/>
      <protection/>
    </xf>
    <xf numFmtId="172" fontId="2" fillId="0" borderId="17" xfId="55" applyNumberFormat="1" applyFill="1" applyBorder="1" applyAlignment="1">
      <alignment/>
      <protection/>
    </xf>
    <xf numFmtId="173" fontId="8" fillId="33" borderId="18" xfId="55" applyNumberFormat="1" applyFont="1" applyFill="1" applyBorder="1" applyAlignment="1">
      <alignment horizontal="center" vertical="center" shrinkToFit="1"/>
      <protection/>
    </xf>
    <xf numFmtId="173" fontId="9" fillId="33" borderId="19" xfId="55" applyNumberFormat="1" applyFont="1" applyFill="1" applyBorder="1" applyAlignment="1">
      <alignment horizontal="center" vertical="center" shrinkToFit="1"/>
      <protection/>
    </xf>
    <xf numFmtId="173" fontId="9" fillId="33" borderId="20" xfId="55" applyNumberFormat="1" applyFont="1" applyFill="1" applyBorder="1" applyAlignment="1">
      <alignment horizontal="center" vertical="center" shrinkToFit="1"/>
      <protection/>
    </xf>
    <xf numFmtId="173" fontId="9" fillId="33" borderId="21" xfId="55" applyNumberFormat="1" applyFont="1" applyFill="1" applyBorder="1" applyAlignment="1">
      <alignment horizontal="center" vertical="center" shrinkToFit="1"/>
      <protection/>
    </xf>
    <xf numFmtId="173" fontId="8" fillId="33" borderId="18" xfId="55" applyNumberFormat="1" applyFont="1" applyFill="1" applyBorder="1" applyAlignment="1">
      <alignment horizontal="center" vertical="center" shrinkToFit="1"/>
      <protection/>
    </xf>
    <xf numFmtId="173" fontId="8" fillId="34" borderId="18" xfId="55" applyNumberFormat="1" applyFont="1" applyFill="1" applyBorder="1" applyAlignment="1">
      <alignment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10" fillId="0" borderId="10" xfId="55" applyFont="1" applyBorder="1" applyAlignment="1" applyProtection="1">
      <alignment vertical="center" shrinkToFit="1"/>
      <protection locked="0"/>
    </xf>
    <xf numFmtId="0" fontId="10" fillId="0" borderId="22" xfId="55" applyFont="1" applyBorder="1" applyAlignment="1" applyProtection="1">
      <alignment horizontal="center" shrinkToFit="1"/>
      <protection locked="0"/>
    </xf>
    <xf numFmtId="172" fontId="2" fillId="0" borderId="22" xfId="55" applyNumberFormat="1" applyBorder="1" applyAlignment="1" applyProtection="1">
      <alignment horizontal="center" shrinkToFit="1"/>
      <protection locked="0"/>
    </xf>
    <xf numFmtId="173" fontId="2" fillId="0" borderId="23" xfId="55" applyNumberFormat="1" applyBorder="1" applyAlignment="1" applyProtection="1">
      <alignment horizontal="center" shrinkToFit="1"/>
      <protection locked="0"/>
    </xf>
    <xf numFmtId="173" fontId="2" fillId="33" borderId="16" xfId="55" applyNumberFormat="1" applyFill="1" applyBorder="1" applyAlignment="1">
      <alignment horizontal="center" shrinkToFit="1"/>
      <protection/>
    </xf>
    <xf numFmtId="173" fontId="2" fillId="0" borderId="13" xfId="55" applyNumberFormat="1" applyBorder="1" applyAlignment="1" applyProtection="1">
      <alignment horizontal="center" shrinkToFit="1"/>
      <protection locked="0"/>
    </xf>
    <xf numFmtId="173" fontId="2" fillId="0" borderId="14" xfId="55" applyNumberFormat="1" applyBorder="1" applyAlignment="1" applyProtection="1">
      <alignment horizontal="center" shrinkToFit="1"/>
      <protection locked="0"/>
    </xf>
    <xf numFmtId="173" fontId="2" fillId="0" borderId="14" xfId="55" applyNumberFormat="1" applyFont="1" applyBorder="1" applyAlignment="1" applyProtection="1">
      <alignment horizontal="center" shrinkToFit="1"/>
      <protection/>
    </xf>
    <xf numFmtId="173" fontId="2" fillId="0" borderId="15" xfId="55" applyNumberFormat="1" applyFont="1" applyBorder="1" applyAlignment="1" applyProtection="1">
      <alignment horizontal="center" shrinkToFit="1"/>
      <protection/>
    </xf>
    <xf numFmtId="0" fontId="10" fillId="0" borderId="11" xfId="55" applyFont="1" applyBorder="1" applyAlignment="1" applyProtection="1">
      <alignment vertical="center" shrinkToFit="1"/>
      <protection locked="0"/>
    </xf>
    <xf numFmtId="0" fontId="10" fillId="0" borderId="24" xfId="55" applyFont="1" applyBorder="1" applyAlignment="1" applyProtection="1">
      <alignment horizontal="center" shrinkToFit="1"/>
      <protection locked="0"/>
    </xf>
    <xf numFmtId="172" fontId="2" fillId="0" borderId="24" xfId="55" applyNumberFormat="1" applyBorder="1" applyAlignment="1" applyProtection="1">
      <alignment horizontal="center" shrinkToFit="1"/>
      <protection locked="0"/>
    </xf>
    <xf numFmtId="173" fontId="2" fillId="0" borderId="25" xfId="55" applyNumberFormat="1" applyBorder="1" applyAlignment="1" applyProtection="1">
      <alignment horizontal="center" shrinkToFit="1"/>
      <protection locked="0"/>
    </xf>
    <xf numFmtId="173" fontId="2" fillId="0" borderId="11" xfId="55" applyNumberFormat="1" applyBorder="1" applyAlignment="1" applyProtection="1">
      <alignment horizontal="center" shrinkToFit="1"/>
      <protection locked="0"/>
    </xf>
    <xf numFmtId="173" fontId="2" fillId="0" borderId="24" xfId="55" applyNumberFormat="1" applyBorder="1" applyAlignment="1" applyProtection="1">
      <alignment horizontal="center" shrinkToFit="1"/>
      <protection locked="0"/>
    </xf>
    <xf numFmtId="173" fontId="2" fillId="0" borderId="24" xfId="55" applyNumberFormat="1" applyFont="1" applyBorder="1" applyAlignment="1" applyProtection="1">
      <alignment horizontal="center" shrinkToFit="1"/>
      <protection/>
    </xf>
    <xf numFmtId="173" fontId="2" fillId="0" borderId="25" xfId="55" applyNumberFormat="1" applyFont="1" applyBorder="1" applyAlignment="1" applyProtection="1">
      <alignment horizontal="center" shrinkToFit="1"/>
      <protection/>
    </xf>
    <xf numFmtId="0" fontId="10" fillId="0" borderId="24" xfId="55" applyFont="1" applyBorder="1" applyAlignment="1">
      <alignment horizontal="center" shrinkToFit="1"/>
      <protection/>
    </xf>
    <xf numFmtId="172" fontId="2" fillId="0" borderId="24" xfId="55" applyNumberFormat="1" applyBorder="1" applyAlignment="1">
      <alignment horizontal="center" shrinkToFit="1"/>
      <protection/>
    </xf>
    <xf numFmtId="173" fontId="2" fillId="0" borderId="25" xfId="55" applyNumberFormat="1" applyBorder="1" applyAlignment="1">
      <alignment horizontal="center" shrinkToFit="1"/>
      <protection/>
    </xf>
    <xf numFmtId="173" fontId="2" fillId="0" borderId="26" xfId="55" applyNumberFormat="1" applyBorder="1" applyAlignment="1" applyProtection="1">
      <alignment horizontal="center" shrinkToFit="1"/>
      <protection/>
    </xf>
    <xf numFmtId="173" fontId="2" fillId="0" borderId="24" xfId="55" applyNumberFormat="1" applyBorder="1" applyAlignment="1" applyProtection="1">
      <alignment horizontal="center" shrinkToFit="1"/>
      <protection/>
    </xf>
    <xf numFmtId="0" fontId="10" fillId="0" borderId="27" xfId="55" applyFont="1" applyBorder="1" applyAlignment="1">
      <alignment horizontal="center" shrinkToFit="1"/>
      <protection/>
    </xf>
    <xf numFmtId="172" fontId="2" fillId="0" borderId="27" xfId="55" applyNumberFormat="1" applyBorder="1" applyAlignment="1">
      <alignment horizontal="center" shrinkToFit="1"/>
      <protection/>
    </xf>
    <xf numFmtId="173" fontId="2" fillId="0" borderId="28" xfId="55" applyNumberFormat="1" applyBorder="1" applyAlignment="1">
      <alignment horizontal="center" shrinkToFit="1"/>
      <protection/>
    </xf>
    <xf numFmtId="173" fontId="2" fillId="0" borderId="29" xfId="55" applyNumberFormat="1" applyBorder="1" applyAlignment="1" applyProtection="1">
      <alignment horizontal="center" shrinkToFit="1"/>
      <protection/>
    </xf>
    <xf numFmtId="173" fontId="2" fillId="0" borderId="27" xfId="55" applyNumberFormat="1" applyBorder="1" applyAlignment="1" applyProtection="1">
      <alignment horizontal="center" shrinkToFit="1"/>
      <protection/>
    </xf>
    <xf numFmtId="173" fontId="2" fillId="0" borderId="30" xfId="55" applyNumberFormat="1" applyFont="1" applyBorder="1" applyAlignment="1" applyProtection="1">
      <alignment horizontal="center" shrinkToFit="1"/>
      <protection/>
    </xf>
    <xf numFmtId="173" fontId="2" fillId="0" borderId="31" xfId="55" applyNumberFormat="1" applyFont="1" applyBorder="1" applyAlignment="1" applyProtection="1">
      <alignment horizontal="center" shrinkToFit="1"/>
      <protection/>
    </xf>
    <xf numFmtId="173" fontId="8" fillId="34" borderId="18" xfId="55" applyNumberFormat="1" applyFont="1" applyFill="1" applyBorder="1" applyAlignment="1">
      <alignment horizontal="left" vertical="center" wrapText="1" shrinkToFit="1"/>
      <protection/>
    </xf>
    <xf numFmtId="0" fontId="9" fillId="0" borderId="0" xfId="55" applyFont="1" applyAlignment="1">
      <alignment vertical="center"/>
      <protection/>
    </xf>
    <xf numFmtId="173" fontId="2" fillId="0" borderId="15" xfId="55" applyNumberFormat="1" applyBorder="1" applyAlignment="1" applyProtection="1">
      <alignment horizontal="center" shrinkToFit="1"/>
      <protection locked="0"/>
    </xf>
    <xf numFmtId="0" fontId="10" fillId="0" borderId="13" xfId="55" applyFont="1" applyBorder="1" applyAlignment="1" applyProtection="1">
      <alignment vertical="center" shrinkToFit="1"/>
      <protection locked="0"/>
    </xf>
    <xf numFmtId="0" fontId="10" fillId="0" borderId="14" xfId="55" applyFont="1" applyBorder="1" applyAlignment="1" applyProtection="1">
      <alignment horizontal="center" shrinkToFit="1"/>
      <protection locked="0"/>
    </xf>
    <xf numFmtId="172" fontId="2" fillId="0" borderId="14" xfId="55" applyNumberFormat="1" applyBorder="1" applyAlignment="1" applyProtection="1">
      <alignment horizontal="center" shrinkToFit="1"/>
      <protection locked="0"/>
    </xf>
    <xf numFmtId="0" fontId="10" fillId="0" borderId="12" xfId="55" applyFont="1" applyBorder="1" applyAlignment="1" applyProtection="1">
      <alignment vertical="center" shrinkToFit="1"/>
      <protection locked="0"/>
    </xf>
    <xf numFmtId="0" fontId="10" fillId="0" borderId="27" xfId="55" applyFont="1" applyBorder="1" applyAlignment="1" applyProtection="1">
      <alignment horizontal="center" shrinkToFit="1"/>
      <protection locked="0"/>
    </xf>
    <xf numFmtId="172" fontId="2" fillId="0" borderId="27" xfId="55" applyNumberFormat="1" applyBorder="1" applyAlignment="1" applyProtection="1">
      <alignment horizontal="center" shrinkToFit="1"/>
      <protection locked="0"/>
    </xf>
    <xf numFmtId="173" fontId="2" fillId="0" borderId="28" xfId="55" applyNumberFormat="1" applyBorder="1" applyAlignment="1" applyProtection="1">
      <alignment horizontal="center" shrinkToFit="1"/>
      <protection locked="0"/>
    </xf>
    <xf numFmtId="173" fontId="2" fillId="0" borderId="32" xfId="55" applyNumberFormat="1" applyBorder="1" applyAlignment="1" applyProtection="1">
      <alignment horizontal="center" shrinkToFit="1"/>
      <protection locked="0"/>
    </xf>
    <xf numFmtId="173" fontId="2" fillId="0" borderId="30" xfId="55" applyNumberFormat="1" applyBorder="1" applyAlignment="1" applyProtection="1">
      <alignment horizontal="center" shrinkToFit="1"/>
      <protection locked="0"/>
    </xf>
    <xf numFmtId="173" fontId="2" fillId="0" borderId="31" xfId="55" applyNumberFormat="1" applyBorder="1" applyAlignment="1" applyProtection="1">
      <alignment horizontal="center" shrinkToFit="1"/>
      <protection locked="0"/>
    </xf>
    <xf numFmtId="173" fontId="8" fillId="34" borderId="18" xfId="55" applyNumberFormat="1" applyFont="1" applyFill="1" applyBorder="1" applyAlignment="1">
      <alignment vertical="center" shrinkToFit="1"/>
      <protection/>
    </xf>
    <xf numFmtId="0" fontId="9" fillId="0" borderId="0" xfId="55" applyFont="1" applyAlignment="1">
      <alignment vertical="center" wrapText="1"/>
      <protection/>
    </xf>
    <xf numFmtId="16" fontId="10" fillId="0" borderId="11" xfId="55" applyNumberFormat="1" applyFont="1" applyBorder="1" applyAlignment="1" applyProtection="1">
      <alignment vertical="center" shrinkToFit="1"/>
      <protection locked="0"/>
    </xf>
    <xf numFmtId="0" fontId="9" fillId="0" borderId="0" xfId="55" applyFont="1" applyFill="1" applyAlignment="1">
      <alignment vertical="center" wrapText="1"/>
      <protection/>
    </xf>
    <xf numFmtId="173" fontId="2" fillId="33" borderId="33" xfId="55" applyNumberFormat="1" applyFill="1" applyBorder="1" applyAlignment="1">
      <alignment horizontal="center" shrinkToFit="1"/>
      <protection/>
    </xf>
    <xf numFmtId="173" fontId="2" fillId="0" borderId="12" xfId="55" applyNumberFormat="1" applyBorder="1" applyAlignment="1" applyProtection="1">
      <alignment horizontal="center" shrinkToFit="1"/>
      <protection locked="0"/>
    </xf>
    <xf numFmtId="173" fontId="2" fillId="0" borderId="27" xfId="55" applyNumberFormat="1" applyBorder="1" applyAlignment="1" applyProtection="1">
      <alignment horizontal="center" shrinkToFit="1"/>
      <protection locked="0"/>
    </xf>
    <xf numFmtId="173" fontId="2" fillId="0" borderId="27" xfId="55" applyNumberFormat="1" applyFont="1" applyBorder="1" applyAlignment="1" applyProtection="1">
      <alignment horizontal="center" shrinkToFit="1"/>
      <protection/>
    </xf>
    <xf numFmtId="173" fontId="2" fillId="0" borderId="10" xfId="55" applyNumberFormat="1" applyBorder="1" applyAlignment="1" applyProtection="1">
      <alignment horizontal="center" shrinkToFit="1"/>
      <protection locked="0"/>
    </xf>
    <xf numFmtId="173" fontId="2" fillId="0" borderId="22" xfId="55" applyNumberFormat="1" applyBorder="1" applyAlignment="1" applyProtection="1">
      <alignment horizontal="center" shrinkToFit="1"/>
      <protection locked="0"/>
    </xf>
    <xf numFmtId="173" fontId="2" fillId="0" borderId="22" xfId="55" applyNumberFormat="1" applyFont="1" applyBorder="1" applyAlignment="1" applyProtection="1">
      <alignment horizontal="center" shrinkToFit="1"/>
      <protection/>
    </xf>
    <xf numFmtId="173" fontId="2" fillId="0" borderId="19" xfId="55" applyNumberFormat="1" applyFont="1" applyFill="1" applyBorder="1" applyAlignment="1" applyProtection="1">
      <alignment horizontal="center" vertical="center" shrinkToFit="1"/>
      <protection locked="0"/>
    </xf>
    <xf numFmtId="173" fontId="8" fillId="34" borderId="34" xfId="55" applyNumberFormat="1" applyFont="1" applyFill="1" applyBorder="1" applyAlignment="1">
      <alignment vertical="center" shrinkToFit="1"/>
      <protection/>
    </xf>
    <xf numFmtId="173" fontId="11" fillId="33" borderId="18" xfId="55" applyNumberFormat="1" applyFont="1" applyFill="1" applyBorder="1" applyAlignment="1">
      <alignment horizontal="center" vertical="center" shrinkToFit="1"/>
      <protection/>
    </xf>
    <xf numFmtId="173" fontId="11" fillId="33" borderId="19" xfId="55" applyNumberFormat="1" applyFont="1" applyFill="1" applyBorder="1" applyAlignment="1">
      <alignment horizontal="center" vertical="center" shrinkToFit="1"/>
      <protection/>
    </xf>
    <xf numFmtId="173" fontId="11" fillId="33" borderId="35" xfId="55" applyNumberFormat="1" applyFont="1" applyFill="1" applyBorder="1" applyAlignment="1">
      <alignment horizontal="center" vertical="center" shrinkToFit="1"/>
      <protection/>
    </xf>
    <xf numFmtId="173" fontId="11" fillId="33" borderId="20" xfId="55" applyNumberFormat="1" applyFont="1" applyFill="1" applyBorder="1" applyAlignment="1">
      <alignment horizontal="center" vertical="center" shrinkToFit="1"/>
      <protection/>
    </xf>
    <xf numFmtId="173" fontId="11" fillId="33" borderId="21" xfId="55" applyNumberFormat="1" applyFont="1" applyFill="1" applyBorder="1" applyAlignment="1">
      <alignment horizontal="center" vertical="center" shrinkToFit="1"/>
      <protection/>
    </xf>
    <xf numFmtId="172" fontId="11" fillId="0" borderId="36" xfId="55" applyNumberFormat="1" applyFont="1" applyFill="1" applyBorder="1" applyAlignment="1">
      <alignment horizontal="center" vertical="center" shrinkToFit="1"/>
      <protection/>
    </xf>
    <xf numFmtId="174" fontId="2" fillId="0" borderId="37" xfId="59" applyNumberFormat="1" applyFont="1" applyFill="1" applyBorder="1" applyAlignment="1">
      <alignment horizontal="center" vertical="center" shrinkToFit="1"/>
    </xf>
    <xf numFmtId="174" fontId="2" fillId="0" borderId="38" xfId="59" applyNumberFormat="1" applyFont="1" applyFill="1" applyBorder="1" applyAlignment="1">
      <alignment horizontal="center" vertical="center" shrinkToFit="1"/>
    </xf>
    <xf numFmtId="9" fontId="0" fillId="0" borderId="39" xfId="59" applyFont="1" applyFill="1" applyBorder="1" applyAlignment="1">
      <alignment horizontal="center" vertical="center" shrinkToFit="1"/>
    </xf>
    <xf numFmtId="174" fontId="12" fillId="0" borderId="40" xfId="59" applyNumberFormat="1" applyFont="1" applyFill="1" applyBorder="1" applyAlignment="1">
      <alignment horizontal="center" vertical="center" shrinkToFit="1"/>
    </xf>
    <xf numFmtId="0" fontId="2" fillId="0" borderId="0" xfId="55" applyAlignment="1">
      <alignment horizontal="center"/>
      <protection/>
    </xf>
    <xf numFmtId="0" fontId="2" fillId="0" borderId="0" xfId="55" applyAlignment="1">
      <alignment horizontal="center" shrinkToFit="1"/>
      <protection/>
    </xf>
    <xf numFmtId="0" fontId="2" fillId="0" borderId="0" xfId="55" applyAlignment="1">
      <alignment shrinkToFi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4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7" fillId="0" borderId="0" xfId="55" applyFont="1" applyFill="1" applyAlignment="1" applyProtection="1">
      <alignment shrinkToFit="1"/>
      <protection hidden="1"/>
    </xf>
    <xf numFmtId="0" fontId="16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172" fontId="11" fillId="0" borderId="41" xfId="55" applyNumberFormat="1" applyFont="1" applyFill="1" applyBorder="1" applyAlignment="1">
      <alignment horizontal="center" vertical="center" shrinkToFit="1"/>
      <protection/>
    </xf>
    <xf numFmtId="174" fontId="12" fillId="0" borderId="42" xfId="59" applyNumberFormat="1" applyFont="1" applyFill="1" applyBorder="1" applyAlignment="1">
      <alignment horizontal="center" vertical="center" shrinkToFit="1"/>
    </xf>
    <xf numFmtId="173" fontId="2" fillId="33" borderId="34" xfId="55" applyNumberFormat="1" applyFill="1" applyBorder="1" applyAlignment="1">
      <alignment horizontal="center" vertical="center" shrinkToFit="1"/>
      <protection/>
    </xf>
    <xf numFmtId="10" fontId="0" fillId="0" borderId="19" xfId="59" applyNumberFormat="1" applyFont="1" applyBorder="1" applyAlignment="1">
      <alignment horizontal="center" vertical="center" shrinkToFit="1"/>
    </xf>
    <xf numFmtId="173" fontId="2" fillId="0" borderId="20" xfId="55" applyNumberFormat="1" applyBorder="1" applyAlignment="1">
      <alignment horizontal="center" vertical="center" shrinkToFit="1"/>
      <protection/>
    </xf>
    <xf numFmtId="173" fontId="2" fillId="0" borderId="21" xfId="55" applyNumberFormat="1" applyBorder="1" applyAlignment="1">
      <alignment horizontal="center" vertical="center" shrinkToFit="1"/>
      <protection/>
    </xf>
    <xf numFmtId="0" fontId="10" fillId="0" borderId="10" xfId="55" applyFont="1" applyBorder="1" applyAlignment="1" applyProtection="1">
      <alignment shrinkToFit="1"/>
      <protection locked="0"/>
    </xf>
    <xf numFmtId="0" fontId="4" fillId="0" borderId="0" xfId="55" applyFont="1" applyAlignment="1" applyProtection="1">
      <alignment horizontal="left"/>
      <protection hidden="1"/>
    </xf>
    <xf numFmtId="0" fontId="2" fillId="0" borderId="0" xfId="55" applyAlignment="1">
      <alignment/>
      <protection/>
    </xf>
    <xf numFmtId="0" fontId="10" fillId="0" borderId="11" xfId="55" applyFont="1" applyBorder="1" applyAlignment="1" applyProtection="1">
      <alignment shrinkToFit="1"/>
      <protection locked="0"/>
    </xf>
    <xf numFmtId="0" fontId="10" fillId="0" borderId="11" xfId="55" applyFont="1" applyBorder="1" applyAlignment="1">
      <alignment shrinkToFit="1"/>
      <protection/>
    </xf>
    <xf numFmtId="0" fontId="10" fillId="0" borderId="12" xfId="55" applyFont="1" applyBorder="1" applyAlignment="1">
      <alignment shrinkToFit="1"/>
      <protection/>
    </xf>
    <xf numFmtId="173" fontId="7" fillId="33" borderId="18" xfId="55" applyNumberFormat="1" applyFont="1" applyFill="1" applyBorder="1" applyAlignment="1">
      <alignment horizontal="center" vertical="center" shrinkToFit="1"/>
      <protection/>
    </xf>
    <xf numFmtId="178" fontId="3" fillId="33" borderId="11" xfId="55" applyNumberFormat="1" applyFont="1" applyFill="1" applyBorder="1" applyAlignment="1">
      <alignment horizontal="left" indent="3"/>
      <protection/>
    </xf>
    <xf numFmtId="178" fontId="3" fillId="33" borderId="12" xfId="55" applyNumberFormat="1" applyFont="1" applyFill="1" applyBorder="1" applyAlignment="1">
      <alignment horizontal="left" indent="3"/>
      <protection/>
    </xf>
    <xf numFmtId="0" fontId="25" fillId="0" borderId="0" xfId="55" applyFont="1" applyAlignment="1" applyProtection="1">
      <alignment horizontal="right"/>
      <protection hidden="1"/>
    </xf>
    <xf numFmtId="0" fontId="2" fillId="0" borderId="0" xfId="55" applyFont="1" applyAlignment="1" applyProtection="1">
      <alignment horizontal="left" indent="1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15" fillId="0" borderId="0" xfId="55" applyFont="1" applyAlignment="1" applyProtection="1">
      <alignment horizontal="left" shrinkToFit="1"/>
      <protection hidden="1"/>
    </xf>
    <xf numFmtId="0" fontId="15" fillId="0" borderId="0" xfId="55" applyFont="1" applyAlignment="1" applyProtection="1">
      <alignment shrinkToFit="1"/>
      <protection hidden="1"/>
    </xf>
    <xf numFmtId="0" fontId="2" fillId="0" borderId="12" xfId="55" applyFont="1" applyFill="1" applyBorder="1" applyAlignment="1">
      <alignment horizontal="right" vertical="center" indent="1"/>
      <protection/>
    </xf>
    <xf numFmtId="0" fontId="2" fillId="0" borderId="27" xfId="55" applyFont="1" applyFill="1" applyBorder="1" applyAlignment="1">
      <alignment horizontal="right" vertical="center" indent="1"/>
      <protection/>
    </xf>
    <xf numFmtId="174" fontId="2" fillId="0" borderId="43" xfId="55" applyNumberFormat="1" applyBorder="1" applyAlignment="1">
      <alignment horizontal="center" shrinkToFit="1"/>
      <protection/>
    </xf>
    <xf numFmtId="175" fontId="25" fillId="0" borderId="0" xfId="55" applyNumberFormat="1" applyFont="1" applyAlignment="1" applyProtection="1">
      <alignment horizontal="center"/>
      <protection hidden="1"/>
    </xf>
    <xf numFmtId="0" fontId="16" fillId="0" borderId="0" xfId="55" applyFont="1" applyAlignment="1" applyProtection="1">
      <alignment horizontal="left" vertical="center" shrinkToFit="1"/>
      <protection hidden="1"/>
    </xf>
    <xf numFmtId="0" fontId="15" fillId="0" borderId="0" xfId="55" applyFont="1" applyAlignment="1" applyProtection="1">
      <alignment horizontal="center" shrinkToFit="1"/>
      <protection hidden="1"/>
    </xf>
    <xf numFmtId="0" fontId="16" fillId="0" borderId="0" xfId="55" applyFont="1" applyAlignment="1" applyProtection="1">
      <alignment horizontal="left" vertical="justify" wrapText="1" indent="1" shrinkToFit="1"/>
      <protection hidden="1"/>
    </xf>
    <xf numFmtId="0" fontId="13" fillId="0" borderId="0" xfId="55" applyFont="1" applyAlignment="1" applyProtection="1">
      <alignment/>
      <protection hidden="1"/>
    </xf>
    <xf numFmtId="173" fontId="11" fillId="0" borderId="38" xfId="55" applyNumberFormat="1" applyFont="1" applyFill="1" applyBorder="1" applyAlignment="1">
      <alignment horizontal="center" vertical="center" shrinkToFit="1"/>
      <protection/>
    </xf>
    <xf numFmtId="173" fontId="7" fillId="0" borderId="38" xfId="55" applyNumberFormat="1" applyFont="1" applyFill="1" applyBorder="1" applyAlignment="1">
      <alignment horizontal="center" vertical="center" shrinkToFit="1"/>
      <protection/>
    </xf>
    <xf numFmtId="0" fontId="2" fillId="0" borderId="11" xfId="55" applyFont="1" applyFill="1" applyBorder="1" applyAlignment="1">
      <alignment horizontal="right" vertical="center" indent="1"/>
      <protection/>
    </xf>
    <xf numFmtId="0" fontId="2" fillId="0" borderId="24" xfId="55" applyFont="1" applyFill="1" applyBorder="1" applyAlignment="1">
      <alignment horizontal="right" vertical="center" indent="1"/>
      <protection/>
    </xf>
    <xf numFmtId="172" fontId="11" fillId="0" borderId="44" xfId="55" applyNumberFormat="1" applyFont="1" applyFill="1" applyBorder="1" applyAlignment="1">
      <alignment horizontal="center" vertical="center" shrinkToFit="1"/>
      <protection/>
    </xf>
    <xf numFmtId="172" fontId="11" fillId="0" borderId="45" xfId="55" applyNumberFormat="1" applyFont="1" applyFill="1" applyBorder="1" applyAlignment="1">
      <alignment horizontal="center" vertical="center" shrinkToFit="1"/>
      <protection/>
    </xf>
    <xf numFmtId="0" fontId="2" fillId="0" borderId="26" xfId="55" applyFont="1" applyFill="1" applyBorder="1" applyAlignment="1">
      <alignment horizontal="right" vertical="center" indent="1"/>
      <protection/>
    </xf>
    <xf numFmtId="0" fontId="2" fillId="0" borderId="46" xfId="55" applyFont="1" applyBorder="1" applyAlignment="1">
      <alignment horizontal="right" vertical="center" indent="1"/>
      <protection/>
    </xf>
    <xf numFmtId="0" fontId="2" fillId="0" borderId="47" xfId="55" applyFont="1" applyBorder="1" applyAlignment="1">
      <alignment horizontal="right" vertical="center" indent="1"/>
      <protection/>
    </xf>
    <xf numFmtId="172" fontId="11" fillId="0" borderId="0" xfId="55" applyNumberFormat="1" applyFont="1" applyFill="1" applyBorder="1" applyAlignment="1">
      <alignment horizontal="center" vertical="center" shrinkToFit="1"/>
      <protection/>
    </xf>
    <xf numFmtId="3" fontId="11" fillId="0" borderId="38" xfId="59" applyNumberFormat="1" applyFont="1" applyFill="1" applyBorder="1" applyAlignment="1">
      <alignment horizontal="center" vertical="center" shrinkToFit="1"/>
    </xf>
    <xf numFmtId="0" fontId="2" fillId="0" borderId="26" xfId="55" applyFont="1" applyFill="1" applyBorder="1" applyAlignment="1">
      <alignment horizontal="right" vertical="center" indent="1" shrinkToFit="1"/>
      <protection/>
    </xf>
    <xf numFmtId="0" fontId="2" fillId="0" borderId="46" xfId="55" applyFont="1" applyBorder="1" applyAlignment="1">
      <alignment horizontal="right" vertical="center" indent="1" shrinkToFit="1"/>
      <protection/>
    </xf>
    <xf numFmtId="0" fontId="2" fillId="0" borderId="47" xfId="55" applyFont="1" applyBorder="1" applyAlignment="1">
      <alignment horizontal="right" vertical="center" indent="1" shrinkToFit="1"/>
      <protection/>
    </xf>
    <xf numFmtId="172" fontId="11" fillId="0" borderId="48" xfId="55" applyNumberFormat="1" applyFont="1" applyFill="1" applyBorder="1" applyAlignment="1">
      <alignment horizontal="center" vertical="center" shrinkToFit="1"/>
      <protection/>
    </xf>
    <xf numFmtId="172" fontId="11" fillId="0" borderId="49" xfId="55" applyNumberFormat="1" applyFont="1" applyFill="1" applyBorder="1" applyAlignment="1">
      <alignment horizontal="center" vertical="center" shrinkToFit="1"/>
      <protection/>
    </xf>
    <xf numFmtId="172" fontId="11" fillId="0" borderId="50" xfId="55" applyNumberFormat="1" applyFont="1" applyFill="1" applyBorder="1" applyAlignment="1">
      <alignment horizontal="center" vertical="center" shrinkToFit="1"/>
      <protection/>
    </xf>
    <xf numFmtId="174" fontId="2" fillId="0" borderId="51" xfId="59" applyNumberFormat="1" applyFont="1" applyFill="1" applyBorder="1" applyAlignment="1">
      <alignment horizontal="center" vertical="center" shrinkToFit="1"/>
    </xf>
    <xf numFmtId="174" fontId="0" fillId="0" borderId="51" xfId="59" applyNumberFormat="1" applyFont="1" applyBorder="1" applyAlignment="1">
      <alignment horizontal="center" vertical="center" shrinkToFit="1"/>
    </xf>
    <xf numFmtId="0" fontId="8" fillId="33" borderId="52" xfId="55" applyFont="1" applyFill="1" applyBorder="1" applyAlignment="1">
      <alignment horizontal="left" vertical="center" wrapText="1" indent="1"/>
      <protection/>
    </xf>
    <xf numFmtId="0" fontId="2" fillId="0" borderId="53" xfId="55" applyBorder="1" applyAlignment="1">
      <alignment horizontal="left" vertical="center" indent="1"/>
      <protection/>
    </xf>
    <xf numFmtId="0" fontId="2" fillId="0" borderId="54" xfId="55" applyBorder="1" applyAlignment="1">
      <alignment horizontal="left" vertical="center" indent="1"/>
      <protection/>
    </xf>
    <xf numFmtId="173" fontId="2" fillId="0" borderId="34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5" xfId="55" applyNumberFormat="1" applyFill="1" applyBorder="1" applyAlignment="1" applyProtection="1">
      <alignment horizontal="left" vertical="top" wrapText="1" shrinkToFit="1"/>
      <protection locked="0"/>
    </xf>
    <xf numFmtId="173" fontId="2" fillId="0" borderId="56" xfId="55" applyNumberFormat="1" applyFill="1" applyBorder="1" applyAlignment="1" applyProtection="1">
      <alignment horizontal="left" vertical="top" wrapText="1" shrinkToFit="1"/>
      <protection locked="0"/>
    </xf>
    <xf numFmtId="0" fontId="8" fillId="33" borderId="52" xfId="55" applyFont="1" applyFill="1" applyBorder="1" applyAlignment="1">
      <alignment horizontal="left" vertical="center" wrapText="1" indent="1"/>
      <protection/>
    </xf>
    <xf numFmtId="0" fontId="8" fillId="33" borderId="53" xfId="55" applyFont="1" applyFill="1" applyBorder="1" applyAlignment="1">
      <alignment horizontal="left" vertical="center" wrapText="1" indent="1"/>
      <protection/>
    </xf>
    <xf numFmtId="0" fontId="8" fillId="33" borderId="54" xfId="55" applyFont="1" applyFill="1" applyBorder="1" applyAlignment="1">
      <alignment horizontal="left" vertical="center" wrapText="1" indent="1"/>
      <protection/>
    </xf>
    <xf numFmtId="0" fontId="2" fillId="0" borderId="52" xfId="55" applyFont="1" applyBorder="1" applyAlignment="1">
      <alignment horizontal="right" vertical="center" wrapText="1" indent="1"/>
      <protection/>
    </xf>
    <xf numFmtId="0" fontId="2" fillId="0" borderId="53" xfId="55" applyFont="1" applyBorder="1" applyAlignment="1">
      <alignment horizontal="right" vertical="center" wrapText="1" indent="1"/>
      <protection/>
    </xf>
    <xf numFmtId="0" fontId="2" fillId="0" borderId="54" xfId="55" applyFont="1" applyBorder="1" applyAlignment="1">
      <alignment horizontal="right" vertical="center" wrapText="1" indent="1"/>
      <protection/>
    </xf>
    <xf numFmtId="0" fontId="2" fillId="0" borderId="34" xfId="55" applyFont="1" applyFill="1" applyBorder="1" applyAlignment="1" applyProtection="1">
      <alignment horizontal="left" vertical="top" wrapText="1"/>
      <protection locked="0"/>
    </xf>
    <xf numFmtId="0" fontId="2" fillId="0" borderId="55" xfId="55" applyFont="1" applyFill="1" applyBorder="1" applyAlignment="1" applyProtection="1">
      <alignment horizontal="left" vertical="top" wrapText="1"/>
      <protection locked="0"/>
    </xf>
    <xf numFmtId="0" fontId="2" fillId="0" borderId="56" xfId="55" applyFont="1" applyFill="1" applyBorder="1" applyAlignment="1" applyProtection="1">
      <alignment horizontal="left" vertical="top" wrapText="1"/>
      <protection locked="0"/>
    </xf>
    <xf numFmtId="0" fontId="7" fillId="33" borderId="52" xfId="55" applyFont="1" applyFill="1" applyBorder="1" applyAlignment="1">
      <alignment horizontal="left" vertical="center" indent="1"/>
      <protection/>
    </xf>
    <xf numFmtId="0" fontId="2" fillId="0" borderId="10" xfId="55" applyFont="1" applyFill="1" applyBorder="1" applyAlignment="1">
      <alignment horizontal="right" vertical="center" indent="1"/>
      <protection/>
    </xf>
    <xf numFmtId="0" fontId="2" fillId="0" borderId="22" xfId="55" applyFont="1" applyBorder="1" applyAlignment="1">
      <alignment horizontal="right" vertical="center" indent="1"/>
      <protection/>
    </xf>
    <xf numFmtId="172" fontId="11" fillId="0" borderId="57" xfId="55" applyNumberFormat="1" applyFont="1" applyFill="1" applyBorder="1" applyAlignment="1">
      <alignment horizontal="center" vertical="center" shrinkToFit="1"/>
      <protection/>
    </xf>
    <xf numFmtId="0" fontId="2" fillId="0" borderId="37" xfId="55" applyBorder="1" applyAlignment="1">
      <alignment horizontal="center" vertical="center" shrinkToFit="1"/>
      <protection/>
    </xf>
    <xf numFmtId="0" fontId="2" fillId="0" borderId="58" xfId="55" applyBorder="1" applyAlignment="1">
      <alignment horizontal="center" vertical="center" shrinkToFit="1"/>
      <protection/>
    </xf>
    <xf numFmtId="0" fontId="59" fillId="0" borderId="34" xfId="55" applyFont="1" applyBorder="1" applyAlignment="1" applyProtection="1">
      <alignment horizontal="left" vertical="top" wrapText="1" shrinkToFit="1"/>
      <protection locked="0"/>
    </xf>
    <xf numFmtId="0" fontId="2" fillId="0" borderId="55" xfId="55" applyBorder="1" applyAlignment="1" applyProtection="1">
      <alignment vertical="top" wrapText="1" shrinkToFit="1"/>
      <protection locked="0"/>
    </xf>
    <xf numFmtId="0" fontId="2" fillId="0" borderId="56" xfId="55" applyBorder="1" applyAlignment="1" applyProtection="1">
      <alignment vertical="top" wrapText="1" shrinkToFit="1"/>
      <protection locked="0"/>
    </xf>
    <xf numFmtId="0" fontId="2" fillId="0" borderId="53" xfId="55" applyBorder="1" applyAlignment="1">
      <alignment horizontal="left" vertical="center" wrapText="1" indent="1"/>
      <protection/>
    </xf>
    <xf numFmtId="0" fontId="2" fillId="0" borderId="54" xfId="55" applyBorder="1" applyAlignment="1">
      <alignment horizontal="left" vertical="center" wrapText="1" indent="1"/>
      <protection/>
    </xf>
    <xf numFmtId="173" fontId="2" fillId="0" borderId="34" xfId="55" applyNumberFormat="1" applyFont="1" applyFill="1" applyBorder="1" applyAlignment="1" applyProtection="1">
      <alignment vertical="top" wrapText="1" shrinkToFit="1"/>
      <protection locked="0"/>
    </xf>
    <xf numFmtId="173" fontId="2" fillId="0" borderId="55" xfId="55" applyNumberFormat="1" applyFont="1" applyFill="1" applyBorder="1" applyAlignment="1" applyProtection="1">
      <alignment vertical="top" wrapText="1" shrinkToFit="1"/>
      <protection locked="0"/>
    </xf>
    <xf numFmtId="173" fontId="2" fillId="0" borderId="56" xfId="55" applyNumberFormat="1" applyFont="1" applyFill="1" applyBorder="1" applyAlignment="1" applyProtection="1">
      <alignment vertical="top" wrapText="1" shrinkToFit="1"/>
      <protection locked="0"/>
    </xf>
    <xf numFmtId="0" fontId="59" fillId="0" borderId="34" xfId="55" applyFont="1" applyBorder="1" applyAlignment="1" applyProtection="1">
      <alignment horizontal="left" vertical="top" wrapText="1"/>
      <protection locked="0"/>
    </xf>
    <xf numFmtId="0" fontId="59" fillId="0" borderId="55" xfId="55" applyFont="1" applyBorder="1" applyAlignment="1" applyProtection="1">
      <alignment horizontal="left" vertical="top" wrapText="1"/>
      <protection locked="0"/>
    </xf>
    <xf numFmtId="0" fontId="59" fillId="0" borderId="56" xfId="55" applyFont="1" applyBorder="1" applyAlignment="1" applyProtection="1">
      <alignment horizontal="left" vertical="top" wrapText="1"/>
      <protection locked="0"/>
    </xf>
    <xf numFmtId="0" fontId="7" fillId="33" borderId="31" xfId="55" applyFont="1" applyFill="1" applyBorder="1" applyAlignment="1">
      <alignment horizontal="center" vertical="center"/>
      <protection/>
    </xf>
    <xf numFmtId="0" fontId="7" fillId="33" borderId="59" xfId="55" applyFont="1" applyFill="1" applyBorder="1" applyAlignment="1">
      <alignment horizontal="center" vertical="center"/>
      <protection/>
    </xf>
    <xf numFmtId="0" fontId="7" fillId="33" borderId="60" xfId="55" applyFont="1" applyFill="1" applyBorder="1" applyAlignment="1">
      <alignment horizontal="center" vertical="center"/>
      <protection/>
    </xf>
    <xf numFmtId="0" fontId="7" fillId="33" borderId="61" xfId="55" applyFont="1" applyFill="1" applyBorder="1" applyAlignment="1">
      <alignment horizontal="center" vertical="center" wrapText="1"/>
      <protection/>
    </xf>
    <xf numFmtId="0" fontId="7" fillId="33" borderId="62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2" fillId="33" borderId="27" xfId="55" applyFill="1" applyBorder="1" applyAlignment="1">
      <alignment vertical="center"/>
      <protection/>
    </xf>
    <xf numFmtId="0" fontId="7" fillId="33" borderId="30" xfId="55" applyFont="1" applyFill="1" applyBorder="1" applyAlignment="1">
      <alignment horizontal="center" vertical="center" wrapText="1"/>
      <protection/>
    </xf>
    <xf numFmtId="0" fontId="7" fillId="33" borderId="63" xfId="55" applyFont="1" applyFill="1" applyBorder="1" applyAlignment="1">
      <alignment horizontal="center" vertical="center" wrapText="1"/>
      <protection/>
    </xf>
    <xf numFmtId="0" fontId="7" fillId="33" borderId="64" xfId="55" applyFont="1" applyFill="1" applyBorder="1" applyAlignment="1">
      <alignment horizontal="center" vertical="center" wrapText="1"/>
      <protection/>
    </xf>
    <xf numFmtId="0" fontId="7" fillId="33" borderId="65" xfId="55" applyFont="1" applyFill="1" applyBorder="1" applyAlignment="1">
      <alignment horizontal="center" vertical="center" wrapText="1"/>
      <protection/>
    </xf>
    <xf numFmtId="173" fontId="2" fillId="0" borderId="55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6" xfId="55" applyNumberFormat="1" applyFont="1" applyFill="1" applyBorder="1" applyAlignment="1" applyProtection="1">
      <alignment horizontal="left" vertical="top" wrapText="1" shrinkToFit="1"/>
      <protection locked="0"/>
    </xf>
    <xf numFmtId="0" fontId="7" fillId="33" borderId="10" xfId="55" applyFont="1" applyFill="1" applyBorder="1" applyAlignment="1">
      <alignment horizontal="left" vertical="center" indent="1"/>
      <protection/>
    </xf>
    <xf numFmtId="0" fontId="7" fillId="33" borderId="22" xfId="55" applyFont="1" applyFill="1" applyBorder="1" applyAlignment="1">
      <alignment horizontal="left" vertical="center" indent="1"/>
      <protection/>
    </xf>
    <xf numFmtId="0" fontId="7" fillId="33" borderId="23" xfId="55" applyFont="1" applyFill="1" applyBorder="1" applyAlignment="1">
      <alignment horizontal="left" vertical="center" indent="1"/>
      <protection/>
    </xf>
    <xf numFmtId="0" fontId="7" fillId="33" borderId="10" xfId="55" applyFont="1" applyFill="1" applyBorder="1" applyAlignment="1">
      <alignment horizontal="left" vertical="center" indent="2"/>
      <protection/>
    </xf>
    <xf numFmtId="0" fontId="7" fillId="33" borderId="22" xfId="55" applyFont="1" applyFill="1" applyBorder="1" applyAlignment="1">
      <alignment horizontal="left" vertical="center" indent="2"/>
      <protection/>
    </xf>
    <xf numFmtId="0" fontId="2" fillId="0" borderId="23" xfId="55" applyBorder="1" applyAlignment="1">
      <alignment horizontal="left" indent="2"/>
      <protection/>
    </xf>
    <xf numFmtId="0" fontId="7" fillId="33" borderId="11" xfId="55" applyFont="1" applyFill="1" applyBorder="1" applyAlignment="1">
      <alignment horizontal="left" vertical="center" wrapText="1" indent="1"/>
      <protection/>
    </xf>
    <xf numFmtId="0" fontId="7" fillId="33" borderId="11" xfId="55" applyFont="1" applyFill="1" applyBorder="1" applyAlignment="1">
      <alignment horizontal="left" vertical="center" indent="1"/>
      <protection/>
    </xf>
    <xf numFmtId="0" fontId="7" fillId="33" borderId="12" xfId="55" applyFont="1" applyFill="1" applyBorder="1" applyAlignment="1">
      <alignment horizontal="left" vertical="center" indent="1"/>
      <protection/>
    </xf>
    <xf numFmtId="0" fontId="7" fillId="33" borderId="24" xfId="55" applyFont="1" applyFill="1" applyBorder="1" applyAlignment="1">
      <alignment vertical="center"/>
      <protection/>
    </xf>
    <xf numFmtId="0" fontId="7" fillId="33" borderId="27" xfId="55" applyFont="1" applyFill="1" applyBorder="1" applyAlignment="1">
      <alignment vertical="center"/>
      <protection/>
    </xf>
    <xf numFmtId="0" fontId="7" fillId="33" borderId="25" xfId="55" applyFont="1" applyFill="1" applyBorder="1" applyAlignment="1">
      <alignment horizontal="center" vertical="center" wrapText="1"/>
      <protection/>
    </xf>
    <xf numFmtId="0" fontId="7" fillId="33" borderId="25" xfId="55" applyFont="1" applyFill="1" applyBorder="1" applyAlignment="1">
      <alignment vertical="center"/>
      <protection/>
    </xf>
    <xf numFmtId="0" fontId="7" fillId="33" borderId="28" xfId="55" applyFont="1" applyFill="1" applyBorder="1" applyAlignment="1">
      <alignment vertical="center"/>
      <protection/>
    </xf>
    <xf numFmtId="0" fontId="7" fillId="33" borderId="32" xfId="55" applyFont="1" applyFill="1" applyBorder="1" applyAlignment="1">
      <alignment horizontal="center" vertical="center" wrapText="1"/>
      <protection/>
    </xf>
    <xf numFmtId="0" fontId="7" fillId="33" borderId="66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/>
      <protection/>
    </xf>
    <xf numFmtId="14" fontId="3" fillId="0" borderId="24" xfId="55" applyNumberFormat="1" applyFont="1" applyFill="1" applyBorder="1" applyAlignment="1" applyProtection="1">
      <alignment horizontal="left" indent="1"/>
      <protection locked="0"/>
    </xf>
    <xf numFmtId="0" fontId="2" fillId="0" borderId="24" xfId="55" applyBorder="1" applyProtection="1">
      <alignment/>
      <protection locked="0"/>
    </xf>
    <xf numFmtId="0" fontId="3" fillId="33" borderId="67" xfId="55" applyFont="1" applyFill="1" applyBorder="1" applyAlignment="1">
      <alignment horizontal="left"/>
      <protection/>
    </xf>
    <xf numFmtId="0" fontId="2" fillId="0" borderId="68" xfId="55" applyBorder="1" applyAlignment="1">
      <alignment/>
      <protection/>
    </xf>
    <xf numFmtId="0" fontId="2" fillId="0" borderId="69" xfId="55" applyBorder="1" applyAlignment="1">
      <alignment/>
      <protection/>
    </xf>
    <xf numFmtId="0" fontId="2" fillId="0" borderId="70" xfId="55" applyBorder="1" applyAlignment="1">
      <alignment/>
      <protection/>
    </xf>
    <xf numFmtId="0" fontId="2" fillId="0" borderId="71" xfId="55" applyBorder="1" applyAlignment="1">
      <alignment/>
      <protection/>
    </xf>
    <xf numFmtId="0" fontId="2" fillId="0" borderId="72" xfId="55" applyBorder="1" applyAlignment="1">
      <alignment/>
      <protection/>
    </xf>
    <xf numFmtId="14" fontId="3" fillId="0" borderId="27" xfId="55" applyNumberFormat="1" applyFont="1" applyFill="1" applyBorder="1" applyAlignment="1" applyProtection="1">
      <alignment horizontal="left" indent="1"/>
      <protection locked="0"/>
    </xf>
    <xf numFmtId="0" fontId="3" fillId="0" borderId="27" xfId="55" applyFont="1" applyFill="1" applyBorder="1" applyAlignment="1" applyProtection="1">
      <alignment horizontal="left" indent="1"/>
      <protection locked="0"/>
    </xf>
    <xf numFmtId="0" fontId="3" fillId="0" borderId="0" xfId="55" applyFont="1" applyAlignment="1">
      <alignment horizontal="left" indent="1" shrinkToFit="1"/>
      <protection/>
    </xf>
    <xf numFmtId="0" fontId="2" fillId="0" borderId="0" xfId="55" applyAlignment="1">
      <alignment horizontal="left" indent="1" shrinkToFit="1"/>
      <protection/>
    </xf>
    <xf numFmtId="0" fontId="5" fillId="0" borderId="0" xfId="55" applyFont="1" applyAlignment="1">
      <alignment horizontal="left" indent="1"/>
      <protection/>
    </xf>
    <xf numFmtId="0" fontId="2" fillId="0" borderId="0" xfId="55" applyAlignment="1">
      <alignment horizontal="left" indent="1"/>
      <protection/>
    </xf>
    <xf numFmtId="0" fontId="3" fillId="0" borderId="22" xfId="55" applyFont="1" applyFill="1" applyBorder="1" applyAlignment="1" applyProtection="1">
      <alignment horizontal="left" indent="1"/>
      <protection locked="0"/>
    </xf>
    <xf numFmtId="0" fontId="3" fillId="0" borderId="23" xfId="55" applyFont="1" applyFill="1" applyBorder="1" applyAlignment="1" applyProtection="1">
      <alignment horizontal="left" indent="1"/>
      <protection locked="0"/>
    </xf>
    <xf numFmtId="0" fontId="3" fillId="0" borderId="24" xfId="55" applyFont="1" applyFill="1" applyBorder="1" applyAlignment="1" applyProtection="1">
      <alignment horizontal="left" indent="1" shrinkToFit="1"/>
      <protection locked="0"/>
    </xf>
    <xf numFmtId="0" fontId="3" fillId="0" borderId="25" xfId="55" applyFont="1" applyFill="1" applyBorder="1" applyAlignment="1" applyProtection="1">
      <alignment horizontal="left" inden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71"/>
  <sheetViews>
    <sheetView showGridLines="0" tabSelected="1" zoomScale="90" zoomScaleNormal="90" zoomScalePageLayoutView="0" workbookViewId="0" topLeftCell="A1">
      <selection activeCell="K24" sqref="K24:K30"/>
    </sheetView>
  </sheetViews>
  <sheetFormatPr defaultColWidth="9.140625" defaultRowHeight="15"/>
  <cols>
    <col min="1" max="1" width="39.28125" style="3" customWidth="1"/>
    <col min="2" max="2" width="6.57421875" style="3" customWidth="1"/>
    <col min="3" max="3" width="8.00390625" style="3" customWidth="1"/>
    <col min="4" max="4" width="10.00390625" style="3" customWidth="1"/>
    <col min="5" max="5" width="9.8515625" style="3" customWidth="1"/>
    <col min="6" max="6" width="11.28125" style="3" customWidth="1"/>
    <col min="7" max="7" width="8.7109375" style="3" customWidth="1"/>
    <col min="8" max="8" width="9.00390625" style="3" customWidth="1"/>
    <col min="9" max="10" width="9.7109375" style="3" customWidth="1"/>
    <col min="11" max="11" width="118.8515625" style="4" customWidth="1"/>
    <col min="12" max="12" width="6.57421875" style="2" customWidth="1"/>
    <col min="13" max="16384" width="9.140625" style="3" customWidth="1"/>
  </cols>
  <sheetData>
    <row r="1" spans="1:11" ht="15.75">
      <c r="A1" s="227" t="s">
        <v>56</v>
      </c>
      <c r="B1" s="228"/>
      <c r="C1" s="228"/>
      <c r="D1" s="228"/>
      <c r="E1" s="228"/>
      <c r="F1" s="228"/>
      <c r="G1" s="228"/>
      <c r="H1" s="228"/>
      <c r="I1" s="228"/>
      <c r="J1" s="228"/>
      <c r="K1" s="1"/>
    </row>
    <row r="2" spans="1:10" ht="22.5" customHeight="1" thickBot="1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1" ht="18.75" customHeight="1">
      <c r="A3" s="5" t="s">
        <v>1</v>
      </c>
      <c r="B3" s="231"/>
      <c r="C3" s="231"/>
      <c r="D3" s="231"/>
      <c r="E3" s="231"/>
      <c r="F3" s="231"/>
      <c r="G3" s="231"/>
      <c r="H3" s="231"/>
      <c r="I3" s="231"/>
      <c r="J3" s="232"/>
      <c r="K3" s="6">
        <f>IF(B3=0,"",B3)</f>
      </c>
    </row>
    <row r="4" spans="1:11" ht="18" customHeight="1">
      <c r="A4" s="7" t="s">
        <v>2</v>
      </c>
      <c r="B4" s="233"/>
      <c r="C4" s="233"/>
      <c r="D4" s="233"/>
      <c r="E4" s="233"/>
      <c r="F4" s="233"/>
      <c r="G4" s="233"/>
      <c r="H4" s="233"/>
      <c r="I4" s="233"/>
      <c r="J4" s="234"/>
      <c r="K4" s="8">
        <f>IF(B4=0,"",B4)</f>
      </c>
    </row>
    <row r="5" spans="1:11" ht="18" customHeight="1">
      <c r="A5" s="7" t="s">
        <v>3</v>
      </c>
      <c r="B5" s="217"/>
      <c r="C5" s="218"/>
      <c r="D5" s="218"/>
      <c r="E5" s="219"/>
      <c r="F5" s="220"/>
      <c r="G5" s="220"/>
      <c r="H5" s="220"/>
      <c r="I5" s="220"/>
      <c r="J5" s="221"/>
      <c r="K5" s="120">
        <v>41640</v>
      </c>
    </row>
    <row r="6" spans="1:11" ht="18" customHeight="1" thickBot="1">
      <c r="A6" s="9" t="s">
        <v>4</v>
      </c>
      <c r="B6" s="225"/>
      <c r="C6" s="226"/>
      <c r="D6" s="226"/>
      <c r="E6" s="222"/>
      <c r="F6" s="223"/>
      <c r="G6" s="223"/>
      <c r="H6" s="223"/>
      <c r="I6" s="223"/>
      <c r="J6" s="224"/>
      <c r="K6" s="121">
        <v>41759</v>
      </c>
    </row>
    <row r="7" spans="1:12" s="11" customFormat="1" ht="9" customHeight="1" thickBot="1">
      <c r="A7" s="10"/>
      <c r="K7" s="12"/>
      <c r="L7" s="13"/>
    </row>
    <row r="8" spans="1:11" ht="20.25" customHeight="1" thickBot="1">
      <c r="A8" s="200" t="s">
        <v>5</v>
      </c>
      <c r="B8" s="201"/>
      <c r="C8" s="201"/>
      <c r="D8" s="201"/>
      <c r="E8" s="202"/>
      <c r="F8" s="203" t="s">
        <v>6</v>
      </c>
      <c r="G8" s="204"/>
      <c r="H8" s="204"/>
      <c r="I8" s="204"/>
      <c r="J8" s="205"/>
      <c r="K8" s="14" t="s">
        <v>7</v>
      </c>
    </row>
    <row r="9" spans="1:11" ht="18" customHeight="1">
      <c r="A9" s="206" t="s">
        <v>8</v>
      </c>
      <c r="B9" s="192" t="s">
        <v>9</v>
      </c>
      <c r="C9" s="192" t="s">
        <v>10</v>
      </c>
      <c r="D9" s="192" t="s">
        <v>11</v>
      </c>
      <c r="E9" s="211" t="s">
        <v>12</v>
      </c>
      <c r="F9" s="214" t="s">
        <v>13</v>
      </c>
      <c r="G9" s="216" t="s">
        <v>51</v>
      </c>
      <c r="H9" s="216"/>
      <c r="I9" s="216"/>
      <c r="J9" s="186" t="s">
        <v>12</v>
      </c>
      <c r="K9" s="189" t="s">
        <v>52</v>
      </c>
    </row>
    <row r="10" spans="1:11" ht="17.25" customHeight="1">
      <c r="A10" s="207"/>
      <c r="B10" s="209"/>
      <c r="C10" s="209"/>
      <c r="D10" s="209"/>
      <c r="E10" s="212"/>
      <c r="F10" s="190"/>
      <c r="G10" s="192" t="s">
        <v>14</v>
      </c>
      <c r="H10" s="194" t="s">
        <v>15</v>
      </c>
      <c r="I10" s="196" t="s">
        <v>16</v>
      </c>
      <c r="J10" s="187"/>
      <c r="K10" s="190"/>
    </row>
    <row r="11" spans="1:12" s="16" customFormat="1" ht="48" customHeight="1" thickBot="1">
      <c r="A11" s="208"/>
      <c r="B11" s="210"/>
      <c r="C11" s="210"/>
      <c r="D11" s="210"/>
      <c r="E11" s="213"/>
      <c r="F11" s="215"/>
      <c r="G11" s="193"/>
      <c r="H11" s="195"/>
      <c r="I11" s="197"/>
      <c r="J11" s="188"/>
      <c r="K11" s="191"/>
      <c r="L11" s="15"/>
    </row>
    <row r="12" spans="1:11" ht="6" customHeight="1" thickBot="1">
      <c r="A12" s="17"/>
      <c r="B12" s="18"/>
      <c r="C12" s="19"/>
      <c r="D12" s="20"/>
      <c r="E12" s="21"/>
      <c r="F12" s="22"/>
      <c r="G12" s="19"/>
      <c r="H12" s="19"/>
      <c r="I12" s="20"/>
      <c r="J12" s="21"/>
      <c r="K12" s="23"/>
    </row>
    <row r="13" spans="1:12" s="31" customFormat="1" ht="24" customHeight="1" thickBot="1">
      <c r="A13" s="154" t="s">
        <v>17</v>
      </c>
      <c r="B13" s="178"/>
      <c r="C13" s="178"/>
      <c r="D13" s="179"/>
      <c r="E13" s="24">
        <f aca="true" t="shared" si="0" ref="E13:J13">SUM(E14:E22)</f>
        <v>0</v>
      </c>
      <c r="F13" s="25">
        <f t="shared" si="0"/>
        <v>0</v>
      </c>
      <c r="G13" s="26">
        <f t="shared" si="0"/>
        <v>0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 t="str">
        <f>A13</f>
        <v>1. Tööjõukulud kokku  (koos maksudega)</v>
      </c>
      <c r="L13" s="30" t="str">
        <f>IF(E13=J13," ","Eelarve ja fin.allikad pole omavahel tasakaalus")</f>
        <v> </v>
      </c>
    </row>
    <row r="14" spans="1:12" s="115" customFormat="1" ht="15" customHeight="1">
      <c r="A14" s="113" t="s">
        <v>18</v>
      </c>
      <c r="B14" s="33"/>
      <c r="C14" s="34"/>
      <c r="D14" s="35"/>
      <c r="E14" s="36">
        <f aca="true" t="shared" si="1" ref="E14:E20">C14*D14</f>
        <v>0</v>
      </c>
      <c r="F14" s="37"/>
      <c r="G14" s="38"/>
      <c r="H14" s="39" t="s">
        <v>19</v>
      </c>
      <c r="I14" s="40" t="s">
        <v>19</v>
      </c>
      <c r="J14" s="36">
        <f aca="true" t="shared" si="2" ref="J14:J22">F14+G14</f>
        <v>0</v>
      </c>
      <c r="K14" s="157"/>
      <c r="L14" s="114" t="str">
        <f aca="true" t="shared" si="3" ref="L14:L47">IF(E14=J14," ","Eelarve ja fin.allikad pole omavahel tasakaalus")</f>
        <v> </v>
      </c>
    </row>
    <row r="15" spans="1:12" s="115" customFormat="1" ht="15" customHeight="1">
      <c r="A15" s="116" t="s">
        <v>20</v>
      </c>
      <c r="B15" s="42"/>
      <c r="C15" s="43"/>
      <c r="D15" s="44"/>
      <c r="E15" s="36">
        <f t="shared" si="1"/>
        <v>0</v>
      </c>
      <c r="F15" s="45"/>
      <c r="G15" s="46"/>
      <c r="H15" s="47" t="s">
        <v>19</v>
      </c>
      <c r="I15" s="48" t="s">
        <v>19</v>
      </c>
      <c r="J15" s="36">
        <f t="shared" si="2"/>
        <v>0</v>
      </c>
      <c r="K15" s="198"/>
      <c r="L15" s="114" t="str">
        <f t="shared" si="3"/>
        <v> </v>
      </c>
    </row>
    <row r="16" spans="1:12" s="115" customFormat="1" ht="15" customHeight="1">
      <c r="A16" s="116" t="s">
        <v>21</v>
      </c>
      <c r="B16" s="42"/>
      <c r="C16" s="43"/>
      <c r="D16" s="44"/>
      <c r="E16" s="36">
        <f t="shared" si="1"/>
        <v>0</v>
      </c>
      <c r="F16" s="45"/>
      <c r="G16" s="46"/>
      <c r="H16" s="47" t="s">
        <v>19</v>
      </c>
      <c r="I16" s="48" t="s">
        <v>19</v>
      </c>
      <c r="J16" s="36">
        <f t="shared" si="2"/>
        <v>0</v>
      </c>
      <c r="K16" s="198"/>
      <c r="L16" s="114" t="str">
        <f t="shared" si="3"/>
        <v> </v>
      </c>
    </row>
    <row r="17" spans="1:12" s="115" customFormat="1" ht="15" customHeight="1">
      <c r="A17" s="116" t="s">
        <v>22</v>
      </c>
      <c r="B17" s="42"/>
      <c r="C17" s="43"/>
      <c r="D17" s="44"/>
      <c r="E17" s="36">
        <f t="shared" si="1"/>
        <v>0</v>
      </c>
      <c r="F17" s="45"/>
      <c r="G17" s="46"/>
      <c r="H17" s="47" t="s">
        <v>19</v>
      </c>
      <c r="I17" s="48" t="s">
        <v>19</v>
      </c>
      <c r="J17" s="36">
        <f t="shared" si="2"/>
        <v>0</v>
      </c>
      <c r="K17" s="198"/>
      <c r="L17" s="114" t="str">
        <f t="shared" si="3"/>
        <v> </v>
      </c>
    </row>
    <row r="18" spans="1:12" s="115" customFormat="1" ht="15" customHeight="1">
      <c r="A18" s="116" t="s">
        <v>23</v>
      </c>
      <c r="B18" s="42"/>
      <c r="C18" s="43"/>
      <c r="D18" s="44"/>
      <c r="E18" s="36">
        <f t="shared" si="1"/>
        <v>0</v>
      </c>
      <c r="F18" s="45"/>
      <c r="G18" s="46"/>
      <c r="H18" s="47" t="s">
        <v>19</v>
      </c>
      <c r="I18" s="48" t="s">
        <v>19</v>
      </c>
      <c r="J18" s="36">
        <f t="shared" si="2"/>
        <v>0</v>
      </c>
      <c r="K18" s="198"/>
      <c r="L18" s="114" t="str">
        <f t="shared" si="3"/>
        <v> </v>
      </c>
    </row>
    <row r="19" spans="1:12" s="115" customFormat="1" ht="15" customHeight="1">
      <c r="A19" s="116" t="s">
        <v>24</v>
      </c>
      <c r="B19" s="42"/>
      <c r="C19" s="43"/>
      <c r="D19" s="44"/>
      <c r="E19" s="36">
        <f t="shared" si="1"/>
        <v>0</v>
      </c>
      <c r="F19" s="45"/>
      <c r="G19" s="46"/>
      <c r="H19" s="47" t="s">
        <v>19</v>
      </c>
      <c r="I19" s="48" t="s">
        <v>19</v>
      </c>
      <c r="J19" s="36">
        <f t="shared" si="2"/>
        <v>0</v>
      </c>
      <c r="K19" s="198"/>
      <c r="L19" s="114" t="str">
        <f t="shared" si="3"/>
        <v> </v>
      </c>
    </row>
    <row r="20" spans="1:12" s="115" customFormat="1" ht="15" customHeight="1">
      <c r="A20" s="116" t="s">
        <v>25</v>
      </c>
      <c r="B20" s="42"/>
      <c r="C20" s="43"/>
      <c r="D20" s="44"/>
      <c r="E20" s="36">
        <f t="shared" si="1"/>
        <v>0</v>
      </c>
      <c r="F20" s="45"/>
      <c r="G20" s="46"/>
      <c r="H20" s="47" t="s">
        <v>19</v>
      </c>
      <c r="I20" s="48" t="s">
        <v>19</v>
      </c>
      <c r="J20" s="36">
        <f t="shared" si="2"/>
        <v>0</v>
      </c>
      <c r="K20" s="198"/>
      <c r="L20" s="114" t="str">
        <f t="shared" si="3"/>
        <v> </v>
      </c>
    </row>
    <row r="21" spans="1:12" s="115" customFormat="1" ht="15" customHeight="1">
      <c r="A21" s="117" t="s">
        <v>53</v>
      </c>
      <c r="B21" s="49" t="s">
        <v>19</v>
      </c>
      <c r="C21" s="50" t="s">
        <v>19</v>
      </c>
      <c r="D21" s="51" t="s">
        <v>19</v>
      </c>
      <c r="E21" s="36">
        <f>SUM(E14:E20)*1%</f>
        <v>0</v>
      </c>
      <c r="F21" s="52">
        <f>SUM(F14:F20)*1%</f>
        <v>0</v>
      </c>
      <c r="G21" s="53">
        <f>SUM(G14:G20)*1%</f>
        <v>0</v>
      </c>
      <c r="H21" s="47" t="s">
        <v>19</v>
      </c>
      <c r="I21" s="48" t="s">
        <v>19</v>
      </c>
      <c r="J21" s="36">
        <f t="shared" si="2"/>
        <v>0</v>
      </c>
      <c r="K21" s="198"/>
      <c r="L21" s="114" t="str">
        <f t="shared" si="3"/>
        <v> </v>
      </c>
    </row>
    <row r="22" spans="1:12" s="115" customFormat="1" ht="15" customHeight="1" thickBot="1">
      <c r="A22" s="118" t="s">
        <v>54</v>
      </c>
      <c r="B22" s="54" t="s">
        <v>19</v>
      </c>
      <c r="C22" s="55" t="s">
        <v>19</v>
      </c>
      <c r="D22" s="56" t="s">
        <v>19</v>
      </c>
      <c r="E22" s="36">
        <f>SUM(E14:E20)*33%</f>
        <v>0</v>
      </c>
      <c r="F22" s="57">
        <f>SUM(F14:F20)*33%</f>
        <v>0</v>
      </c>
      <c r="G22" s="58">
        <f>SUM(G14:G20)*33%</f>
        <v>0</v>
      </c>
      <c r="H22" s="59" t="s">
        <v>19</v>
      </c>
      <c r="I22" s="60" t="s">
        <v>19</v>
      </c>
      <c r="J22" s="36">
        <f t="shared" si="2"/>
        <v>0</v>
      </c>
      <c r="K22" s="199"/>
      <c r="L22" s="114" t="str">
        <f t="shared" si="3"/>
        <v> </v>
      </c>
    </row>
    <row r="23" spans="1:12" s="62" customFormat="1" ht="28.5" customHeight="1" thickBot="1">
      <c r="A23" s="154" t="s">
        <v>26</v>
      </c>
      <c r="B23" s="155"/>
      <c r="C23" s="155"/>
      <c r="D23" s="156"/>
      <c r="E23" s="24">
        <f aca="true" t="shared" si="4" ref="E23:J23">SUM(E24:E30)</f>
        <v>0</v>
      </c>
      <c r="F23" s="25">
        <f t="shared" si="4"/>
        <v>0</v>
      </c>
      <c r="G23" s="26">
        <f t="shared" si="4"/>
        <v>0</v>
      </c>
      <c r="H23" s="26">
        <f t="shared" si="4"/>
        <v>0</v>
      </c>
      <c r="I23" s="27">
        <f t="shared" si="4"/>
        <v>0</v>
      </c>
      <c r="J23" s="28">
        <f t="shared" si="4"/>
        <v>0</v>
      </c>
      <c r="K23" s="61" t="s">
        <v>55</v>
      </c>
      <c r="L23" s="30"/>
    </row>
    <row r="24" spans="1:12" ht="15" customHeight="1">
      <c r="A24" s="32" t="s">
        <v>27</v>
      </c>
      <c r="B24" s="33"/>
      <c r="C24" s="34"/>
      <c r="D24" s="35"/>
      <c r="E24" s="36">
        <f aca="true" t="shared" si="5" ref="E24:E30">C24*D24</f>
        <v>0</v>
      </c>
      <c r="F24" s="37"/>
      <c r="G24" s="38"/>
      <c r="H24" s="38"/>
      <c r="I24" s="63"/>
      <c r="J24" s="36">
        <f>SUM(F24:I24)</f>
        <v>0</v>
      </c>
      <c r="K24" s="175"/>
      <c r="L24" s="30" t="str">
        <f t="shared" si="3"/>
        <v> </v>
      </c>
    </row>
    <row r="25" spans="1:12" ht="15" customHeight="1">
      <c r="A25" s="64" t="s">
        <v>28</v>
      </c>
      <c r="B25" s="65"/>
      <c r="C25" s="66"/>
      <c r="D25" s="63"/>
      <c r="E25" s="36">
        <f t="shared" si="5"/>
        <v>0</v>
      </c>
      <c r="F25" s="37"/>
      <c r="G25" s="38"/>
      <c r="H25" s="38"/>
      <c r="I25" s="63"/>
      <c r="J25" s="36">
        <f aca="true" t="shared" si="6" ref="J25:J30">SUM(F25:I25)</f>
        <v>0</v>
      </c>
      <c r="K25" s="176"/>
      <c r="L25" s="30" t="str">
        <f t="shared" si="3"/>
        <v> </v>
      </c>
    </row>
    <row r="26" spans="1:12" ht="15" customHeight="1">
      <c r="A26" s="64" t="s">
        <v>29</v>
      </c>
      <c r="B26" s="65"/>
      <c r="C26" s="66"/>
      <c r="D26" s="63"/>
      <c r="E26" s="36">
        <f t="shared" si="5"/>
        <v>0</v>
      </c>
      <c r="F26" s="37"/>
      <c r="G26" s="38"/>
      <c r="H26" s="38"/>
      <c r="I26" s="63"/>
      <c r="J26" s="36">
        <f t="shared" si="6"/>
        <v>0</v>
      </c>
      <c r="K26" s="176"/>
      <c r="L26" s="30" t="str">
        <f t="shared" si="3"/>
        <v> </v>
      </c>
    </row>
    <row r="27" spans="1:12" ht="15" customHeight="1">
      <c r="A27" s="64"/>
      <c r="B27" s="65"/>
      <c r="C27" s="66"/>
      <c r="D27" s="63"/>
      <c r="E27" s="36">
        <f t="shared" si="5"/>
        <v>0</v>
      </c>
      <c r="F27" s="37"/>
      <c r="G27" s="38"/>
      <c r="H27" s="38"/>
      <c r="I27" s="63"/>
      <c r="J27" s="36">
        <f t="shared" si="6"/>
        <v>0</v>
      </c>
      <c r="K27" s="176"/>
      <c r="L27" s="30" t="str">
        <f t="shared" si="3"/>
        <v> </v>
      </c>
    </row>
    <row r="28" spans="1:12" ht="15" customHeight="1">
      <c r="A28" s="64"/>
      <c r="B28" s="65"/>
      <c r="C28" s="66"/>
      <c r="D28" s="63"/>
      <c r="E28" s="36">
        <f t="shared" si="5"/>
        <v>0</v>
      </c>
      <c r="F28" s="37"/>
      <c r="G28" s="38"/>
      <c r="H28" s="38"/>
      <c r="I28" s="63"/>
      <c r="J28" s="36">
        <f t="shared" si="6"/>
        <v>0</v>
      </c>
      <c r="K28" s="176"/>
      <c r="L28" s="30" t="str">
        <f t="shared" si="3"/>
        <v> </v>
      </c>
    </row>
    <row r="29" spans="1:12" ht="15" customHeight="1">
      <c r="A29" s="41"/>
      <c r="B29" s="42"/>
      <c r="C29" s="43"/>
      <c r="D29" s="44"/>
      <c r="E29" s="36">
        <f t="shared" si="5"/>
        <v>0</v>
      </c>
      <c r="F29" s="45"/>
      <c r="G29" s="46"/>
      <c r="H29" s="46"/>
      <c r="I29" s="44"/>
      <c r="J29" s="36">
        <f t="shared" si="6"/>
        <v>0</v>
      </c>
      <c r="K29" s="176"/>
      <c r="L29" s="30" t="str">
        <f t="shared" si="3"/>
        <v> </v>
      </c>
    </row>
    <row r="30" spans="1:12" ht="15" customHeight="1" thickBot="1">
      <c r="A30" s="67"/>
      <c r="B30" s="68"/>
      <c r="C30" s="69"/>
      <c r="D30" s="70"/>
      <c r="E30" s="36">
        <f t="shared" si="5"/>
        <v>0</v>
      </c>
      <c r="F30" s="71"/>
      <c r="G30" s="72"/>
      <c r="H30" s="72"/>
      <c r="I30" s="73"/>
      <c r="J30" s="36">
        <f t="shared" si="6"/>
        <v>0</v>
      </c>
      <c r="K30" s="177"/>
      <c r="L30" s="30" t="str">
        <f t="shared" si="3"/>
        <v> </v>
      </c>
    </row>
    <row r="31" spans="1:12" s="75" customFormat="1" ht="27" customHeight="1" thickBot="1">
      <c r="A31" s="154" t="s">
        <v>62</v>
      </c>
      <c r="B31" s="178"/>
      <c r="C31" s="178"/>
      <c r="D31" s="179"/>
      <c r="E31" s="24">
        <f aca="true" t="shared" si="7" ref="E31:J31">SUM(E32:E38)</f>
        <v>0</v>
      </c>
      <c r="F31" s="25">
        <f t="shared" si="7"/>
        <v>0</v>
      </c>
      <c r="G31" s="26">
        <f t="shared" si="7"/>
        <v>0</v>
      </c>
      <c r="H31" s="26">
        <f t="shared" si="7"/>
        <v>0</v>
      </c>
      <c r="I31" s="27">
        <f t="shared" si="7"/>
        <v>0</v>
      </c>
      <c r="J31" s="28">
        <f t="shared" si="7"/>
        <v>0</v>
      </c>
      <c r="K31" s="74" t="str">
        <f>A31</f>
        <v>3. Projekti ürituste korraldamisega seotud kulud vastavalt tegevuskavale kokku</v>
      </c>
      <c r="L31" s="30" t="str">
        <f t="shared" si="3"/>
        <v> </v>
      </c>
    </row>
    <row r="32" spans="1:12" ht="15" customHeight="1">
      <c r="A32" s="32" t="s">
        <v>30</v>
      </c>
      <c r="B32" s="33"/>
      <c r="C32" s="34"/>
      <c r="D32" s="35"/>
      <c r="E32" s="36">
        <f aca="true" t="shared" si="8" ref="E32:E38">C32*D32</f>
        <v>0</v>
      </c>
      <c r="F32" s="37"/>
      <c r="G32" s="38"/>
      <c r="H32" s="38"/>
      <c r="I32" s="63"/>
      <c r="J32" s="36">
        <f>SUM(F32:I32)</f>
        <v>0</v>
      </c>
      <c r="K32" s="180"/>
      <c r="L32" s="30" t="str">
        <f t="shared" si="3"/>
        <v> </v>
      </c>
    </row>
    <row r="33" spans="1:12" ht="15" customHeight="1">
      <c r="A33" s="41" t="s">
        <v>31</v>
      </c>
      <c r="B33" s="42"/>
      <c r="C33" s="43"/>
      <c r="D33" s="44"/>
      <c r="E33" s="36">
        <f t="shared" si="8"/>
        <v>0</v>
      </c>
      <c r="F33" s="45"/>
      <c r="G33" s="46"/>
      <c r="H33" s="46"/>
      <c r="I33" s="44"/>
      <c r="J33" s="36">
        <f aca="true" t="shared" si="9" ref="J33:J38">SUM(F33:I33)</f>
        <v>0</v>
      </c>
      <c r="K33" s="181"/>
      <c r="L33" s="30" t="str">
        <f t="shared" si="3"/>
        <v> </v>
      </c>
    </row>
    <row r="34" spans="1:12" ht="15" customHeight="1">
      <c r="A34" s="76"/>
      <c r="B34" s="42"/>
      <c r="C34" s="43"/>
      <c r="D34" s="44"/>
      <c r="E34" s="36">
        <f t="shared" si="8"/>
        <v>0</v>
      </c>
      <c r="F34" s="45"/>
      <c r="G34" s="46"/>
      <c r="H34" s="46"/>
      <c r="I34" s="44"/>
      <c r="J34" s="36">
        <f t="shared" si="9"/>
        <v>0</v>
      </c>
      <c r="K34" s="181"/>
      <c r="L34" s="30" t="str">
        <f t="shared" si="3"/>
        <v> </v>
      </c>
    </row>
    <row r="35" spans="1:12" ht="15" customHeight="1">
      <c r="A35" s="41"/>
      <c r="B35" s="42"/>
      <c r="C35" s="43"/>
      <c r="D35" s="44"/>
      <c r="E35" s="36">
        <f t="shared" si="8"/>
        <v>0</v>
      </c>
      <c r="F35" s="45"/>
      <c r="G35" s="46"/>
      <c r="H35" s="46"/>
      <c r="I35" s="44"/>
      <c r="J35" s="36">
        <f t="shared" si="9"/>
        <v>0</v>
      </c>
      <c r="K35" s="181"/>
      <c r="L35" s="30"/>
    </row>
    <row r="36" spans="1:12" ht="15" customHeight="1">
      <c r="A36" s="41"/>
      <c r="B36" s="42"/>
      <c r="C36" s="43"/>
      <c r="D36" s="44"/>
      <c r="E36" s="36">
        <f t="shared" si="8"/>
        <v>0</v>
      </c>
      <c r="F36" s="45"/>
      <c r="G36" s="46"/>
      <c r="H36" s="46"/>
      <c r="I36" s="44"/>
      <c r="J36" s="36">
        <f t="shared" si="9"/>
        <v>0</v>
      </c>
      <c r="K36" s="181"/>
      <c r="L36" s="30" t="str">
        <f t="shared" si="3"/>
        <v> </v>
      </c>
    </row>
    <row r="37" spans="1:12" ht="15" customHeight="1">
      <c r="A37" s="41"/>
      <c r="B37" s="42"/>
      <c r="C37" s="43"/>
      <c r="D37" s="44"/>
      <c r="E37" s="36">
        <f t="shared" si="8"/>
        <v>0</v>
      </c>
      <c r="F37" s="45"/>
      <c r="G37" s="46"/>
      <c r="H37" s="46"/>
      <c r="I37" s="44"/>
      <c r="J37" s="36">
        <f t="shared" si="9"/>
        <v>0</v>
      </c>
      <c r="K37" s="181"/>
      <c r="L37" s="30" t="str">
        <f t="shared" si="3"/>
        <v> </v>
      </c>
    </row>
    <row r="38" spans="1:12" ht="15" customHeight="1" thickBot="1">
      <c r="A38" s="67"/>
      <c r="B38" s="68"/>
      <c r="C38" s="69"/>
      <c r="D38" s="70"/>
      <c r="E38" s="36">
        <f t="shared" si="8"/>
        <v>0</v>
      </c>
      <c r="F38" s="71"/>
      <c r="G38" s="72"/>
      <c r="H38" s="72"/>
      <c r="I38" s="73"/>
      <c r="J38" s="36">
        <f t="shared" si="9"/>
        <v>0</v>
      </c>
      <c r="K38" s="182"/>
      <c r="L38" s="30" t="str">
        <f t="shared" si="3"/>
        <v> </v>
      </c>
    </row>
    <row r="39" spans="1:12" s="77" customFormat="1" ht="30.75" customHeight="1" thickBot="1">
      <c r="A39" s="154" t="s">
        <v>57</v>
      </c>
      <c r="B39" s="178"/>
      <c r="C39" s="178"/>
      <c r="D39" s="179"/>
      <c r="E39" s="24">
        <f aca="true" t="shared" si="10" ref="E39:J39">SUM(E40:E44)</f>
        <v>0</v>
      </c>
      <c r="F39" s="25">
        <f t="shared" si="10"/>
        <v>0</v>
      </c>
      <c r="G39" s="26">
        <f t="shared" si="10"/>
        <v>0</v>
      </c>
      <c r="H39" s="26">
        <f t="shared" si="10"/>
        <v>0</v>
      </c>
      <c r="I39" s="27">
        <f t="shared" si="10"/>
        <v>0</v>
      </c>
      <c r="J39" s="28">
        <f t="shared" si="10"/>
        <v>0</v>
      </c>
      <c r="K39" s="74" t="str">
        <f>A39</f>
        <v>4. Projekti info- ja teavitustegevuste kulud (s.h. digitaalsed) kokku</v>
      </c>
      <c r="L39" s="30" t="str">
        <f t="shared" si="3"/>
        <v> </v>
      </c>
    </row>
    <row r="40" spans="1:12" ht="15" customHeight="1">
      <c r="A40" s="32" t="s">
        <v>32</v>
      </c>
      <c r="B40" s="33"/>
      <c r="C40" s="34"/>
      <c r="D40" s="35"/>
      <c r="E40" s="36">
        <f>C40*D40</f>
        <v>0</v>
      </c>
      <c r="F40" s="37"/>
      <c r="G40" s="38"/>
      <c r="H40" s="38"/>
      <c r="I40" s="63"/>
      <c r="J40" s="36">
        <f>SUM(F40:I40)</f>
        <v>0</v>
      </c>
      <c r="K40" s="183"/>
      <c r="L40" s="30" t="str">
        <f t="shared" si="3"/>
        <v> </v>
      </c>
    </row>
    <row r="41" spans="1:12" ht="15" customHeight="1">
      <c r="A41" s="41" t="s">
        <v>33</v>
      </c>
      <c r="B41" s="42"/>
      <c r="C41" s="43"/>
      <c r="D41" s="44"/>
      <c r="E41" s="36">
        <f>C41*D41</f>
        <v>0</v>
      </c>
      <c r="F41" s="45"/>
      <c r="G41" s="46"/>
      <c r="H41" s="46"/>
      <c r="I41" s="44"/>
      <c r="J41" s="36">
        <f>SUM(F41:I41)</f>
        <v>0</v>
      </c>
      <c r="K41" s="184"/>
      <c r="L41" s="30" t="str">
        <f t="shared" si="3"/>
        <v> </v>
      </c>
    </row>
    <row r="42" spans="1:12" ht="15" customHeight="1">
      <c r="A42" s="41"/>
      <c r="B42" s="42"/>
      <c r="C42" s="43"/>
      <c r="D42" s="44"/>
      <c r="E42" s="36">
        <f>C42*D42</f>
        <v>0</v>
      </c>
      <c r="F42" s="45"/>
      <c r="G42" s="46"/>
      <c r="H42" s="46"/>
      <c r="I42" s="44"/>
      <c r="J42" s="36">
        <f>SUM(F42:I42)</f>
        <v>0</v>
      </c>
      <c r="K42" s="184"/>
      <c r="L42" s="30" t="str">
        <f t="shared" si="3"/>
        <v> </v>
      </c>
    </row>
    <row r="43" spans="1:12" ht="15" customHeight="1">
      <c r="A43" s="41"/>
      <c r="B43" s="42"/>
      <c r="C43" s="43"/>
      <c r="D43" s="44"/>
      <c r="E43" s="36">
        <f>C43*D43</f>
        <v>0</v>
      </c>
      <c r="F43" s="45"/>
      <c r="G43" s="46"/>
      <c r="H43" s="46"/>
      <c r="I43" s="44"/>
      <c r="J43" s="36">
        <f>SUM(F43:I43)</f>
        <v>0</v>
      </c>
      <c r="K43" s="184"/>
      <c r="L43" s="30" t="str">
        <f t="shared" si="3"/>
        <v> </v>
      </c>
    </row>
    <row r="44" spans="1:12" ht="15" customHeight="1" thickBot="1">
      <c r="A44" s="67"/>
      <c r="B44" s="68"/>
      <c r="C44" s="69"/>
      <c r="D44" s="70"/>
      <c r="E44" s="36">
        <f>C44*D44</f>
        <v>0</v>
      </c>
      <c r="F44" s="71"/>
      <c r="G44" s="72"/>
      <c r="H44" s="72"/>
      <c r="I44" s="73"/>
      <c r="J44" s="36">
        <f>SUM(F44:I44)</f>
        <v>0</v>
      </c>
      <c r="K44" s="185"/>
      <c r="L44" s="30" t="str">
        <f t="shared" si="3"/>
        <v> </v>
      </c>
    </row>
    <row r="45" spans="1:12" s="62" customFormat="1" ht="25.5" customHeight="1" thickBot="1">
      <c r="A45" s="154" t="s">
        <v>58</v>
      </c>
      <c r="B45" s="155"/>
      <c r="C45" s="155"/>
      <c r="D45" s="156"/>
      <c r="E45" s="24">
        <f aca="true" t="shared" si="11" ref="E45:J45">SUM(E46:E48)</f>
        <v>0</v>
      </c>
      <c r="F45" s="25">
        <f t="shared" si="11"/>
        <v>0</v>
      </c>
      <c r="G45" s="26">
        <f t="shared" si="11"/>
        <v>0</v>
      </c>
      <c r="H45" s="26">
        <f t="shared" si="11"/>
        <v>0</v>
      </c>
      <c r="I45" s="27">
        <f t="shared" si="11"/>
        <v>0</v>
      </c>
      <c r="J45" s="28">
        <f t="shared" si="11"/>
        <v>0</v>
      </c>
      <c r="K45" s="74" t="str">
        <f>A45</f>
        <v>5. Muud projekti elluviimisega otseselt seotud kulud</v>
      </c>
      <c r="L45" s="30" t="str">
        <f t="shared" si="3"/>
        <v> </v>
      </c>
    </row>
    <row r="46" spans="1:12" ht="15" customHeight="1">
      <c r="A46" s="32" t="s">
        <v>34</v>
      </c>
      <c r="B46" s="33"/>
      <c r="C46" s="34"/>
      <c r="D46" s="35"/>
      <c r="E46" s="36">
        <f>C46*D46</f>
        <v>0</v>
      </c>
      <c r="F46" s="82"/>
      <c r="G46" s="83"/>
      <c r="H46" s="84" t="s">
        <v>19</v>
      </c>
      <c r="I46" s="35"/>
      <c r="J46" s="36">
        <f>SUM(F46:I46)</f>
        <v>0</v>
      </c>
      <c r="K46" s="157"/>
      <c r="L46" s="30" t="str">
        <f t="shared" si="3"/>
        <v> </v>
      </c>
    </row>
    <row r="47" spans="1:12" ht="15" customHeight="1">
      <c r="A47" s="41" t="s">
        <v>35</v>
      </c>
      <c r="B47" s="42"/>
      <c r="C47" s="43"/>
      <c r="D47" s="44"/>
      <c r="E47" s="36">
        <f>C47*D47</f>
        <v>0</v>
      </c>
      <c r="F47" s="45"/>
      <c r="G47" s="46"/>
      <c r="H47" s="47" t="s">
        <v>19</v>
      </c>
      <c r="I47" s="44"/>
      <c r="J47" s="36">
        <f>SUM(F47:I47)</f>
        <v>0</v>
      </c>
      <c r="K47" s="158"/>
      <c r="L47" s="30" t="str">
        <f t="shared" si="3"/>
        <v> </v>
      </c>
    </row>
    <row r="48" spans="1:12" ht="15" customHeight="1" thickBot="1">
      <c r="A48" s="67"/>
      <c r="B48" s="68"/>
      <c r="C48" s="69"/>
      <c r="D48" s="70"/>
      <c r="E48" s="78">
        <f>C48*D48</f>
        <v>0</v>
      </c>
      <c r="F48" s="79"/>
      <c r="G48" s="80"/>
      <c r="H48" s="81" t="s">
        <v>19</v>
      </c>
      <c r="I48" s="70"/>
      <c r="J48" s="36">
        <f>SUM(F48:I48)</f>
        <v>0</v>
      </c>
      <c r="K48" s="159"/>
      <c r="L48" s="30" t="str">
        <f>IF(E48=J48," ","Eelarve ja fin.allikad pole omavahel tasakaalus")</f>
        <v> </v>
      </c>
    </row>
    <row r="49" spans="1:12" s="11" customFormat="1" ht="32.25" customHeight="1" thickBot="1">
      <c r="A49" s="160" t="s">
        <v>59</v>
      </c>
      <c r="B49" s="161"/>
      <c r="C49" s="161"/>
      <c r="D49" s="162"/>
      <c r="E49" s="28">
        <f>F49</f>
        <v>0</v>
      </c>
      <c r="F49" s="85"/>
      <c r="G49" s="26" t="s">
        <v>19</v>
      </c>
      <c r="H49" s="26" t="s">
        <v>19</v>
      </c>
      <c r="I49" s="27" t="s">
        <v>19</v>
      </c>
      <c r="J49" s="28">
        <f>F49</f>
        <v>0</v>
      </c>
      <c r="K49" s="86" t="s">
        <v>36</v>
      </c>
      <c r="L49" s="30" t="str">
        <f>IF(E49=J49," ","Eelarve ja fin.allikad pole omavahel tasakaalus")</f>
        <v> </v>
      </c>
    </row>
    <row r="50" spans="1:12" s="11" customFormat="1" ht="21" customHeight="1" thickBot="1">
      <c r="A50" s="163" t="s">
        <v>60</v>
      </c>
      <c r="B50" s="164"/>
      <c r="C50" s="164"/>
      <c r="D50" s="165"/>
      <c r="E50" s="109"/>
      <c r="F50" s="110" t="e">
        <f>F49/F51</f>
        <v>#DIV/0!</v>
      </c>
      <c r="G50" s="111"/>
      <c r="H50" s="111"/>
      <c r="I50" s="112"/>
      <c r="J50" s="109"/>
      <c r="K50" s="166"/>
      <c r="L50" s="30"/>
    </row>
    <row r="51" spans="1:12" s="11" customFormat="1" ht="33" customHeight="1" thickBot="1">
      <c r="A51" s="169" t="s">
        <v>37</v>
      </c>
      <c r="B51" s="155"/>
      <c r="C51" s="155"/>
      <c r="D51" s="156"/>
      <c r="E51" s="87">
        <f>E49+E45+E39+E31+E23+E13</f>
        <v>0</v>
      </c>
      <c r="F51" s="88">
        <f>F49+F45+F39+F31+F23+F13</f>
        <v>0</v>
      </c>
      <c r="G51" s="89">
        <f>G45+G39+G31+G23+G13</f>
        <v>0</v>
      </c>
      <c r="H51" s="90">
        <f>H39+H31+H23</f>
        <v>0</v>
      </c>
      <c r="I51" s="91">
        <f>I39+I31+I23</f>
        <v>0</v>
      </c>
      <c r="J51" s="119">
        <f>J49+J45+J39+J31+J23+J13</f>
        <v>0</v>
      </c>
      <c r="K51" s="167"/>
      <c r="L51" s="30" t="str">
        <f>IF(E51=J51," ","Eelarve ja fin.allikad pole omavahel tasakaalus")</f>
        <v> </v>
      </c>
    </row>
    <row r="52" spans="1:12" s="11" customFormat="1" ht="22.5" customHeight="1">
      <c r="A52" s="170" t="s">
        <v>38</v>
      </c>
      <c r="B52" s="171"/>
      <c r="C52" s="171"/>
      <c r="D52" s="171"/>
      <c r="E52" s="92"/>
      <c r="F52" s="93" t="e">
        <f>F51/E51</f>
        <v>#DIV/0!</v>
      </c>
      <c r="G52" s="172"/>
      <c r="H52" s="173"/>
      <c r="I52" s="173"/>
      <c r="J52" s="174"/>
      <c r="K52" s="167"/>
      <c r="L52" s="30"/>
    </row>
    <row r="53" spans="1:12" s="11" customFormat="1" ht="22.5" customHeight="1">
      <c r="A53" s="137" t="s">
        <v>39</v>
      </c>
      <c r="B53" s="138"/>
      <c r="C53" s="138"/>
      <c r="D53" s="138"/>
      <c r="E53" s="139"/>
      <c r="F53" s="140"/>
      <c r="G53" s="135">
        <f>SUM(G51:I51)</f>
        <v>0</v>
      </c>
      <c r="H53" s="136"/>
      <c r="I53" s="136"/>
      <c r="J53" s="107"/>
      <c r="K53" s="167"/>
      <c r="L53" s="30"/>
    </row>
    <row r="54" spans="1:12" s="11" customFormat="1" ht="22.5" customHeight="1">
      <c r="A54" s="137" t="s">
        <v>40</v>
      </c>
      <c r="B54" s="138"/>
      <c r="C54" s="138"/>
      <c r="D54" s="138"/>
      <c r="E54" s="139"/>
      <c r="F54" s="140"/>
      <c r="G54" s="94" t="e">
        <f>G51/G53</f>
        <v>#DIV/0!</v>
      </c>
      <c r="H54" s="94" t="e">
        <f>H51/G53</f>
        <v>#DIV/0!</v>
      </c>
      <c r="I54" s="94" t="e">
        <f>I51/G53</f>
        <v>#DIV/0!</v>
      </c>
      <c r="J54" s="107"/>
      <c r="K54" s="167"/>
      <c r="L54" s="30"/>
    </row>
    <row r="55" spans="1:12" s="11" customFormat="1" ht="22.5" customHeight="1" hidden="1">
      <c r="A55" s="141" t="s">
        <v>41</v>
      </c>
      <c r="B55" s="142"/>
      <c r="C55" s="142"/>
      <c r="D55" s="143"/>
      <c r="E55" s="139"/>
      <c r="F55" s="144"/>
      <c r="G55" s="140"/>
      <c r="H55" s="145">
        <f>H51+I51</f>
        <v>0</v>
      </c>
      <c r="I55" s="145"/>
      <c r="J55" s="107"/>
      <c r="K55" s="167"/>
      <c r="L55" s="30"/>
    </row>
    <row r="56" spans="1:12" s="11" customFormat="1" ht="22.5" customHeight="1" hidden="1">
      <c r="A56" s="146" t="s">
        <v>42</v>
      </c>
      <c r="B56" s="147"/>
      <c r="C56" s="147"/>
      <c r="D56" s="148"/>
      <c r="E56" s="149"/>
      <c r="F56" s="150"/>
      <c r="G56" s="151"/>
      <c r="H56" s="152" t="e">
        <f>H55/G53</f>
        <v>#DIV/0!</v>
      </c>
      <c r="I56" s="153"/>
      <c r="J56" s="107"/>
      <c r="K56" s="167"/>
      <c r="L56" s="30"/>
    </row>
    <row r="57" spans="1:12" s="11" customFormat="1" ht="22.5" customHeight="1" thickBot="1">
      <c r="A57" s="127" t="s">
        <v>43</v>
      </c>
      <c r="B57" s="128"/>
      <c r="C57" s="128"/>
      <c r="D57" s="128"/>
      <c r="E57" s="95">
        <v>1</v>
      </c>
      <c r="F57" s="96" t="e">
        <f>F51/E51</f>
        <v>#DIV/0!</v>
      </c>
      <c r="G57" s="96" t="e">
        <f>G51/E51</f>
        <v>#DIV/0!</v>
      </c>
      <c r="H57" s="96" t="e">
        <f>H51/E51</f>
        <v>#DIV/0!</v>
      </c>
      <c r="I57" s="96" t="e">
        <f>I51/E51</f>
        <v>#DIV/0!</v>
      </c>
      <c r="J57" s="108" t="e">
        <f>J51/E51</f>
        <v>#DIV/0!</v>
      </c>
      <c r="K57" s="167"/>
      <c r="L57" s="13"/>
    </row>
    <row r="58" spans="2:11" ht="16.5" customHeight="1">
      <c r="B58" s="97"/>
      <c r="C58" s="97"/>
      <c r="D58" s="97"/>
      <c r="E58" s="98"/>
      <c r="F58" s="98"/>
      <c r="G58" s="98"/>
      <c r="H58" s="129" t="e">
        <f>(H51+I51)/G53</f>
        <v>#DIV/0!</v>
      </c>
      <c r="I58" s="129"/>
      <c r="J58" s="99"/>
      <c r="K58" s="167"/>
    </row>
    <row r="59" spans="2:12" s="100" customFormat="1" ht="12.75" hidden="1">
      <c r="B59" s="101"/>
      <c r="C59" s="101"/>
      <c r="D59" s="101"/>
      <c r="E59" s="101"/>
      <c r="F59" s="101"/>
      <c r="G59" s="101"/>
      <c r="H59" s="101"/>
      <c r="I59" s="101"/>
      <c r="K59" s="167"/>
      <c r="L59" s="2"/>
    </row>
    <row r="60" spans="1:12" s="100" customFormat="1" ht="12.75" customHeight="1">
      <c r="A60" s="134" t="s">
        <v>44</v>
      </c>
      <c r="B60" s="134"/>
      <c r="C60" s="134"/>
      <c r="D60" s="134"/>
      <c r="E60" s="101"/>
      <c r="F60" s="101"/>
      <c r="G60" s="101"/>
      <c r="H60" s="101"/>
      <c r="I60" s="101"/>
      <c r="K60" s="167"/>
      <c r="L60" s="2"/>
    </row>
    <row r="61" spans="1:12" s="100" customFormat="1" ht="12.75" customHeight="1">
      <c r="A61" s="124" t="s">
        <v>45</v>
      </c>
      <c r="B61" s="124"/>
      <c r="C61" s="124"/>
      <c r="D61" s="124"/>
      <c r="E61" s="102" t="str">
        <f>IF(E51=J51,"JAH"," ")</f>
        <v>JAH</v>
      </c>
      <c r="F61" s="125" t="str">
        <f>IF(E51=J51," ","EI")</f>
        <v> </v>
      </c>
      <c r="G61" s="125"/>
      <c r="H61" s="125"/>
      <c r="I61" s="125"/>
      <c r="J61" s="125"/>
      <c r="K61" s="167"/>
      <c r="L61" s="2"/>
    </row>
    <row r="62" spans="1:12" s="100" customFormat="1" ht="12.75" customHeight="1">
      <c r="A62" s="124" t="s">
        <v>46</v>
      </c>
      <c r="B62" s="124"/>
      <c r="C62" s="124"/>
      <c r="D62" s="124"/>
      <c r="E62" s="102" t="e">
        <f>IF(F57&lt;=90%,"JAH"," ")</f>
        <v>#DIV/0!</v>
      </c>
      <c r="F62" s="126" t="e">
        <f>IF(F57&gt;90%,"EI,  KÜSK toetus on suurem kui 90% projekti eelarvest"," ")</f>
        <v>#DIV/0!</v>
      </c>
      <c r="G62" s="126"/>
      <c r="H62" s="126"/>
      <c r="I62" s="126"/>
      <c r="J62" s="126"/>
      <c r="K62" s="167"/>
      <c r="L62" s="2"/>
    </row>
    <row r="63" spans="1:12" s="100" customFormat="1" ht="12.75" customHeight="1">
      <c r="A63" s="123" t="s">
        <v>61</v>
      </c>
      <c r="B63" s="124"/>
      <c r="C63" s="124"/>
      <c r="D63" s="124"/>
      <c r="E63" s="102" t="e">
        <f>IF(F50&lt;=15%,"JAH"," ")</f>
        <v>#DIV/0!</v>
      </c>
      <c r="F63" s="126" t="e">
        <f>IF(F50&lt;=15%," ","EI, üld- ja arenduskulud ületavad 15% KÜSK kogutoetusest")</f>
        <v>#DIV/0!</v>
      </c>
      <c r="G63" s="126"/>
      <c r="H63" s="126"/>
      <c r="I63" s="126"/>
      <c r="J63" s="126"/>
      <c r="K63" s="167"/>
      <c r="L63" s="2"/>
    </row>
    <row r="64" spans="1:12" s="100" customFormat="1" ht="12.75" customHeight="1">
      <c r="A64" s="124" t="s">
        <v>47</v>
      </c>
      <c r="B64" s="124"/>
      <c r="C64" s="124"/>
      <c r="D64" s="124"/>
      <c r="E64" s="102" t="e">
        <f>IF(G57&gt;=5%,"JAH","")</f>
        <v>#DIV/0!</v>
      </c>
      <c r="F64" s="132" t="e">
        <f>IF(G57&gt;=5%," ","EI, rahaline osa on alla 5% projekti eelarvest")</f>
        <v>#DIV/0!</v>
      </c>
      <c r="G64" s="132"/>
      <c r="H64" s="132"/>
      <c r="I64" s="132"/>
      <c r="J64" s="132"/>
      <c r="K64" s="167"/>
      <c r="L64" s="2"/>
    </row>
    <row r="65" spans="1:12" s="100" customFormat="1" ht="12.75" customHeight="1">
      <c r="A65" s="133" t="s">
        <v>48</v>
      </c>
      <c r="B65" s="133"/>
      <c r="C65" s="133"/>
      <c r="D65" s="133"/>
      <c r="E65" s="102" t="str">
        <f>IF((H51+I51)&lt;=0.5*G53,"JAH"," ")</f>
        <v>JAH</v>
      </c>
      <c r="F65" s="132" t="str">
        <f>IF((H51+I51)&lt;=0.5*G53," ","EI, mitterahaline osa on üle 50% kogu omafinantseeringust")</f>
        <v> </v>
      </c>
      <c r="G65" s="132"/>
      <c r="H65" s="132"/>
      <c r="I65" s="132"/>
      <c r="J65" s="132"/>
      <c r="K65" s="167"/>
      <c r="L65" s="2"/>
    </row>
    <row r="66" spans="1:12" s="100" customFormat="1" ht="12.75" customHeight="1">
      <c r="A66" s="123" t="s">
        <v>49</v>
      </c>
      <c r="B66" s="124"/>
      <c r="C66" s="124"/>
      <c r="D66" s="124"/>
      <c r="E66" s="102" t="str">
        <f>IF((F51&lt;=B67),"JAH"," ")</f>
        <v>JAH</v>
      </c>
      <c r="F66" s="125" t="str">
        <f>IF(OR(F51&gt;B67),"EI, toetuse summa ei vasta tingimustele"," ")</f>
        <v> </v>
      </c>
      <c r="G66" s="125"/>
      <c r="H66" s="125"/>
      <c r="I66" s="125"/>
      <c r="J66" s="125"/>
      <c r="K66" s="167"/>
      <c r="L66" s="2"/>
    </row>
    <row r="67" spans="1:12" s="100" customFormat="1" ht="13.5" thickBot="1">
      <c r="A67" s="122" t="s">
        <v>50</v>
      </c>
      <c r="B67" s="130">
        <v>3000</v>
      </c>
      <c r="C67" s="130"/>
      <c r="D67" s="130"/>
      <c r="E67" s="101"/>
      <c r="F67" s="101"/>
      <c r="G67" s="101"/>
      <c r="H67" s="101"/>
      <c r="I67" s="101"/>
      <c r="K67" s="168"/>
      <c r="L67" s="2"/>
    </row>
    <row r="68" spans="2:12" s="100" customFormat="1" ht="22.5" customHeight="1">
      <c r="B68" s="101"/>
      <c r="C68" s="101"/>
      <c r="D68" s="101"/>
      <c r="E68" s="101"/>
      <c r="F68" s="101"/>
      <c r="G68" s="101"/>
      <c r="H68" s="101"/>
      <c r="I68" s="101"/>
      <c r="K68" s="103"/>
      <c r="L68" s="2"/>
    </row>
    <row r="69" spans="1:11" ht="12.75">
      <c r="A69" s="131"/>
      <c r="B69" s="131"/>
      <c r="C69" s="131"/>
      <c r="D69" s="131"/>
      <c r="K69" s="104"/>
    </row>
    <row r="70" ht="12.75">
      <c r="K70" s="105"/>
    </row>
    <row r="71" ht="12.75">
      <c r="K71" s="106"/>
    </row>
  </sheetData>
  <sheetProtection password="CA1D" sheet="1" objects="1" scenarios="1"/>
  <mergeCells count="65">
    <mergeCell ref="B5:D5"/>
    <mergeCell ref="E5:J6"/>
    <mergeCell ref="B6:D6"/>
    <mergeCell ref="A1:J1"/>
    <mergeCell ref="A2:J2"/>
    <mergeCell ref="B3:J3"/>
    <mergeCell ref="B4:J4"/>
    <mergeCell ref="K14:K22"/>
    <mergeCell ref="A8:E8"/>
    <mergeCell ref="F8:J8"/>
    <mergeCell ref="A9:A11"/>
    <mergeCell ref="B9:B11"/>
    <mergeCell ref="C9:C11"/>
    <mergeCell ref="D9:D11"/>
    <mergeCell ref="E9:E11"/>
    <mergeCell ref="F9:F11"/>
    <mergeCell ref="G9:I9"/>
    <mergeCell ref="J9:J11"/>
    <mergeCell ref="K9:K11"/>
    <mergeCell ref="G10:G11"/>
    <mergeCell ref="H10:H11"/>
    <mergeCell ref="I10:I11"/>
    <mergeCell ref="A13:D13"/>
    <mergeCell ref="A23:D23"/>
    <mergeCell ref="K24:K30"/>
    <mergeCell ref="A31:D31"/>
    <mergeCell ref="K32:K38"/>
    <mergeCell ref="A39:D39"/>
    <mergeCell ref="K40:K44"/>
    <mergeCell ref="A45:D45"/>
    <mergeCell ref="K46:K48"/>
    <mergeCell ref="A49:D49"/>
    <mergeCell ref="A50:D50"/>
    <mergeCell ref="K50:K67"/>
    <mergeCell ref="A51:D51"/>
    <mergeCell ref="A52:D52"/>
    <mergeCell ref="G52:J52"/>
    <mergeCell ref="A53:D53"/>
    <mergeCell ref="E53:F53"/>
    <mergeCell ref="A60:D60"/>
    <mergeCell ref="G53:I53"/>
    <mergeCell ref="A54:D54"/>
    <mergeCell ref="E54:F54"/>
    <mergeCell ref="A55:D55"/>
    <mergeCell ref="E55:G55"/>
    <mergeCell ref="H55:I55"/>
    <mergeCell ref="A56:D56"/>
    <mergeCell ref="E56:G56"/>
    <mergeCell ref="H56:I56"/>
    <mergeCell ref="A57:D57"/>
    <mergeCell ref="H58:I58"/>
    <mergeCell ref="A61:D61"/>
    <mergeCell ref="F61:J61"/>
    <mergeCell ref="B67:D67"/>
    <mergeCell ref="A69:D69"/>
    <mergeCell ref="A64:D64"/>
    <mergeCell ref="F64:J64"/>
    <mergeCell ref="A65:D65"/>
    <mergeCell ref="F65:J65"/>
    <mergeCell ref="A66:D66"/>
    <mergeCell ref="F66:J66"/>
    <mergeCell ref="A62:D62"/>
    <mergeCell ref="F62:J62"/>
    <mergeCell ref="A63:D63"/>
    <mergeCell ref="F63:J63"/>
  </mergeCells>
  <conditionalFormatting sqref="F49">
    <cfRule type="cellIs" priority="11" dxfId="6" operator="lessThanOrEqual" stopIfTrue="1">
      <formula>$F$51*15%</formula>
    </cfRule>
    <cfRule type="cellIs" priority="12" dxfId="5" operator="greaterThan" stopIfTrue="1">
      <formula>$F$51*15%</formula>
    </cfRule>
  </conditionalFormatting>
  <conditionalFormatting sqref="J13 J16:J22 J24:J30 J32:J38 J46:J48">
    <cfRule type="expression" priority="9" dxfId="0" stopIfTrue="1">
      <formula>J13&lt;&gt;E13</formula>
    </cfRule>
  </conditionalFormatting>
  <conditionalFormatting sqref="J14">
    <cfRule type="expression" priority="8" dxfId="0" stopIfTrue="1">
      <formula>J14&lt;&gt;E14</formula>
    </cfRule>
  </conditionalFormatting>
  <conditionalFormatting sqref="J15">
    <cfRule type="expression" priority="7" dxfId="0" stopIfTrue="1">
      <formula>J15&lt;&gt;E15</formula>
    </cfRule>
  </conditionalFormatting>
  <conditionalFormatting sqref="J40:J44">
    <cfRule type="expression" priority="2" dxfId="0" stopIfTrue="1">
      <formula>J40&lt;&gt;E40</formula>
    </cfRule>
  </conditionalFormatting>
  <conditionalFormatting sqref="J51 J49 J45 J39 J31 J23">
    <cfRule type="expression" priority="1" dxfId="0" stopIfTrue="1">
      <formula>J23&lt;&gt;E23</formula>
    </cfRule>
  </conditionalFormatting>
  <dataValidations count="1">
    <dataValidation type="decimal" operator="lessThanOrEqual" allowBlank="1" showErrorMessage="1" error="Summa peab olema väiksem kui 15% KÜSK toetusest" sqref="F49">
      <formula1>F51*15%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portrait" paperSize="9" scale="66" r:id="rId3"/>
  <headerFooter alignWithMargins="0">
    <oddFooter>&amp;L........................................
Taotleja allkirjaõigusliku esindaja allkiri&amp;R&amp;P</oddFooter>
  </headerFooter>
  <colBreaks count="1" manualBreakCount="1">
    <brk id="10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Agu</cp:lastModifiedBy>
  <cp:lastPrinted>2013-08-15T12:39:35Z</cp:lastPrinted>
  <dcterms:created xsi:type="dcterms:W3CDTF">2012-10-29T13:25:17Z</dcterms:created>
  <dcterms:modified xsi:type="dcterms:W3CDTF">2013-08-21T11:26:49Z</dcterms:modified>
  <cp:category/>
  <cp:version/>
  <cp:contentType/>
  <cp:contentStatus/>
</cp:coreProperties>
</file>